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hashank\FY 2025-26\ACP Targets\ACP 2026-27\"/>
    </mc:Choice>
  </mc:AlternateContent>
  <xr:revisionPtr revIDLastSave="0" documentId="13_ncr:1_{4D0F5873-9B5D-45E3-858E-84A3D26966B0}" xr6:coauthVersionLast="47" xr6:coauthVersionMax="47" xr10:uidLastSave="{00000000-0000-0000-0000-000000000000}"/>
  <bookViews>
    <workbookView xWindow="-120" yWindow="-120" windowWidth="29040" windowHeight="15720" xr2:uid="{6CA0DBAA-7451-4B31-83E5-9960C66AE69F}"/>
  </bookViews>
  <sheets>
    <sheet name="Target" sheetId="1" r:id="rId1"/>
  </sheets>
  <externalReferences>
    <externalReference r:id="rId2"/>
  </externalReferences>
  <definedNames>
    <definedName name="_xlnm.Print_Titles" localSheetId="0">[1]ACPDisbursement!$A:$B,[1]ACPDisbursement!$1:$7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X62" i="1" l="1"/>
  <c r="AW62" i="1"/>
  <c r="AX51" i="1"/>
  <c r="AW51" i="1"/>
  <c r="AX47" i="1"/>
  <c r="AW47" i="1"/>
  <c r="AX44" i="1"/>
  <c r="AW44" i="1"/>
  <c r="AX20" i="1"/>
  <c r="AW20" i="1"/>
  <c r="AO51" i="1"/>
  <c r="AP51" i="1"/>
  <c r="AQ51" i="1"/>
  <c r="AR51" i="1"/>
  <c r="AS51" i="1"/>
  <c r="AT51" i="1"/>
  <c r="AU51" i="1"/>
  <c r="AV51" i="1"/>
  <c r="AO62" i="1"/>
  <c r="AP62" i="1"/>
  <c r="AQ62" i="1"/>
  <c r="AR62" i="1"/>
  <c r="AS62" i="1"/>
  <c r="AT62" i="1"/>
  <c r="AU62" i="1"/>
  <c r="AV62" i="1"/>
  <c r="AO47" i="1"/>
  <c r="AP47" i="1"/>
  <c r="AQ47" i="1"/>
  <c r="AR47" i="1"/>
  <c r="AS47" i="1"/>
  <c r="AT47" i="1"/>
  <c r="AU47" i="1"/>
  <c r="AV47" i="1"/>
  <c r="AO44" i="1"/>
  <c r="AP44" i="1"/>
  <c r="AQ44" i="1"/>
  <c r="AR44" i="1"/>
  <c r="AS44" i="1"/>
  <c r="AT44" i="1"/>
  <c r="AU44" i="1"/>
  <c r="AV44" i="1"/>
  <c r="AO20" i="1"/>
  <c r="AP20" i="1"/>
  <c r="AQ20" i="1"/>
  <c r="AR20" i="1"/>
  <c r="AS20" i="1"/>
  <c r="AT20" i="1"/>
  <c r="AU20" i="1"/>
  <c r="AV20" i="1"/>
  <c r="AY9" i="1"/>
  <c r="AZ9" i="1"/>
  <c r="AY10" i="1"/>
  <c r="AZ10" i="1"/>
  <c r="AY11" i="1"/>
  <c r="AZ11" i="1"/>
  <c r="AY12" i="1"/>
  <c r="AZ12" i="1"/>
  <c r="AY13" i="1"/>
  <c r="AZ13" i="1"/>
  <c r="AY14" i="1"/>
  <c r="AZ14" i="1"/>
  <c r="AY15" i="1"/>
  <c r="AZ15" i="1"/>
  <c r="AY16" i="1"/>
  <c r="AZ16" i="1"/>
  <c r="AY17" i="1"/>
  <c r="AZ17" i="1"/>
  <c r="AY18" i="1"/>
  <c r="AZ18" i="1"/>
  <c r="AY19" i="1"/>
  <c r="AZ19" i="1"/>
  <c r="AY22" i="1"/>
  <c r="AZ22" i="1"/>
  <c r="AY23" i="1"/>
  <c r="AZ23" i="1"/>
  <c r="AY24" i="1"/>
  <c r="AZ24" i="1"/>
  <c r="AY25" i="1"/>
  <c r="AZ25" i="1"/>
  <c r="AY26" i="1"/>
  <c r="AZ26" i="1"/>
  <c r="AY27" i="1"/>
  <c r="AZ27" i="1"/>
  <c r="AY28" i="1"/>
  <c r="AZ28" i="1"/>
  <c r="AY29" i="1"/>
  <c r="AZ29" i="1"/>
  <c r="AY30" i="1"/>
  <c r="AZ30" i="1"/>
  <c r="AY31" i="1"/>
  <c r="AZ31" i="1"/>
  <c r="AY32" i="1"/>
  <c r="AZ32" i="1"/>
  <c r="AY33" i="1"/>
  <c r="AZ33" i="1"/>
  <c r="AY34" i="1"/>
  <c r="AZ34" i="1"/>
  <c r="AY35" i="1"/>
  <c r="AZ35" i="1"/>
  <c r="AY36" i="1"/>
  <c r="AZ36" i="1"/>
  <c r="AY37" i="1"/>
  <c r="AZ37" i="1"/>
  <c r="AY38" i="1"/>
  <c r="AZ38" i="1"/>
  <c r="AY39" i="1"/>
  <c r="AZ39" i="1"/>
  <c r="AY40" i="1"/>
  <c r="AZ40" i="1"/>
  <c r="AY41" i="1"/>
  <c r="AZ41" i="1"/>
  <c r="AY42" i="1"/>
  <c r="AZ42" i="1"/>
  <c r="AY43" i="1"/>
  <c r="AZ43" i="1"/>
  <c r="AY46" i="1"/>
  <c r="AY47" i="1" s="1"/>
  <c r="AZ46" i="1"/>
  <c r="AZ47" i="1" s="1"/>
  <c r="AY49" i="1"/>
  <c r="AZ49" i="1"/>
  <c r="AY50" i="1"/>
  <c r="AZ50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1" i="1"/>
  <c r="AZ61" i="1"/>
  <c r="AZ8" i="1"/>
  <c r="AY8" i="1"/>
  <c r="D62" i="1"/>
  <c r="E62" i="1"/>
  <c r="F62" i="1"/>
  <c r="G62" i="1"/>
  <c r="H62" i="1"/>
  <c r="I62" i="1"/>
  <c r="J62" i="1"/>
  <c r="K62" i="1"/>
  <c r="L62" i="1"/>
  <c r="O62" i="1"/>
  <c r="P62" i="1"/>
  <c r="Q62" i="1"/>
  <c r="R62" i="1"/>
  <c r="S62" i="1"/>
  <c r="T62" i="1"/>
  <c r="U62" i="1"/>
  <c r="V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C62" i="1"/>
  <c r="D51" i="1"/>
  <c r="E51" i="1"/>
  <c r="F51" i="1"/>
  <c r="G51" i="1"/>
  <c r="H51" i="1"/>
  <c r="I51" i="1"/>
  <c r="J51" i="1"/>
  <c r="K51" i="1"/>
  <c r="L51" i="1"/>
  <c r="O51" i="1"/>
  <c r="P51" i="1"/>
  <c r="Q51" i="1"/>
  <c r="R51" i="1"/>
  <c r="S51" i="1"/>
  <c r="T51" i="1"/>
  <c r="U51" i="1"/>
  <c r="V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C51" i="1"/>
  <c r="D47" i="1"/>
  <c r="E47" i="1"/>
  <c r="F47" i="1"/>
  <c r="G47" i="1"/>
  <c r="H47" i="1"/>
  <c r="I47" i="1"/>
  <c r="J47" i="1"/>
  <c r="K47" i="1"/>
  <c r="L47" i="1"/>
  <c r="O47" i="1"/>
  <c r="P47" i="1"/>
  <c r="Q47" i="1"/>
  <c r="R47" i="1"/>
  <c r="S47" i="1"/>
  <c r="T47" i="1"/>
  <c r="U47" i="1"/>
  <c r="V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C47" i="1"/>
  <c r="D44" i="1"/>
  <c r="E44" i="1"/>
  <c r="F44" i="1"/>
  <c r="G44" i="1"/>
  <c r="H44" i="1"/>
  <c r="I44" i="1"/>
  <c r="J44" i="1"/>
  <c r="K44" i="1"/>
  <c r="L44" i="1"/>
  <c r="O44" i="1"/>
  <c r="P44" i="1"/>
  <c r="Q44" i="1"/>
  <c r="R44" i="1"/>
  <c r="S44" i="1"/>
  <c r="T44" i="1"/>
  <c r="U44" i="1"/>
  <c r="V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C44" i="1"/>
  <c r="D20" i="1"/>
  <c r="E20" i="1"/>
  <c r="F20" i="1"/>
  <c r="G20" i="1"/>
  <c r="H20" i="1"/>
  <c r="I20" i="1"/>
  <c r="J20" i="1"/>
  <c r="K20" i="1"/>
  <c r="L20" i="1"/>
  <c r="O20" i="1"/>
  <c r="P20" i="1"/>
  <c r="Q20" i="1"/>
  <c r="R20" i="1"/>
  <c r="S20" i="1"/>
  <c r="T20" i="1"/>
  <c r="U20" i="1"/>
  <c r="V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C20" i="1"/>
  <c r="AK9" i="1"/>
  <c r="AL9" i="1"/>
  <c r="AK10" i="1"/>
  <c r="AL10" i="1"/>
  <c r="AK11" i="1"/>
  <c r="AL11" i="1"/>
  <c r="AK12" i="1"/>
  <c r="AL12" i="1"/>
  <c r="AK13" i="1"/>
  <c r="AL13" i="1"/>
  <c r="AK14" i="1"/>
  <c r="AL14" i="1"/>
  <c r="AK15" i="1"/>
  <c r="AL15" i="1"/>
  <c r="AK16" i="1"/>
  <c r="AL16" i="1"/>
  <c r="AK17" i="1"/>
  <c r="AL17" i="1"/>
  <c r="AK18" i="1"/>
  <c r="AL18" i="1"/>
  <c r="AK19" i="1"/>
  <c r="AL19" i="1"/>
  <c r="AK22" i="1"/>
  <c r="AL22" i="1"/>
  <c r="AK23" i="1"/>
  <c r="AL23" i="1"/>
  <c r="AK24" i="1"/>
  <c r="AL24" i="1"/>
  <c r="AK25" i="1"/>
  <c r="AL25" i="1"/>
  <c r="AK26" i="1"/>
  <c r="AL26" i="1"/>
  <c r="AK27" i="1"/>
  <c r="AL27" i="1"/>
  <c r="AK28" i="1"/>
  <c r="AL28" i="1"/>
  <c r="AK29" i="1"/>
  <c r="AL29" i="1"/>
  <c r="AK30" i="1"/>
  <c r="AL30" i="1"/>
  <c r="AK31" i="1"/>
  <c r="AL31" i="1"/>
  <c r="AK32" i="1"/>
  <c r="AL32" i="1"/>
  <c r="AK33" i="1"/>
  <c r="AL33" i="1"/>
  <c r="AK34" i="1"/>
  <c r="AL34" i="1"/>
  <c r="AK35" i="1"/>
  <c r="AL35" i="1"/>
  <c r="AK36" i="1"/>
  <c r="AL36" i="1"/>
  <c r="AK37" i="1"/>
  <c r="AL37" i="1"/>
  <c r="AK38" i="1"/>
  <c r="AL38" i="1"/>
  <c r="AK39" i="1"/>
  <c r="AL39" i="1"/>
  <c r="AK40" i="1"/>
  <c r="AL40" i="1"/>
  <c r="AK41" i="1"/>
  <c r="AL41" i="1"/>
  <c r="AK42" i="1"/>
  <c r="AL42" i="1"/>
  <c r="AK43" i="1"/>
  <c r="AL43" i="1"/>
  <c r="AK46" i="1"/>
  <c r="AK47" i="1" s="1"/>
  <c r="AL46" i="1"/>
  <c r="AL47" i="1" s="1"/>
  <c r="AK49" i="1"/>
  <c r="AL49" i="1"/>
  <c r="AK50" i="1"/>
  <c r="AL50" i="1"/>
  <c r="AK53" i="1"/>
  <c r="AL53" i="1"/>
  <c r="AK54" i="1"/>
  <c r="AL54" i="1"/>
  <c r="AK55" i="1"/>
  <c r="AL55" i="1"/>
  <c r="AK56" i="1"/>
  <c r="AL56" i="1"/>
  <c r="AK57" i="1"/>
  <c r="AL57" i="1"/>
  <c r="AK58" i="1"/>
  <c r="AL58" i="1"/>
  <c r="AK59" i="1"/>
  <c r="AL59" i="1"/>
  <c r="AK60" i="1"/>
  <c r="AL60" i="1"/>
  <c r="AK61" i="1"/>
  <c r="AL61" i="1"/>
  <c r="AL8" i="1"/>
  <c r="AK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6" i="1"/>
  <c r="W47" i="1" s="1"/>
  <c r="X46" i="1"/>
  <c r="X47" i="1" s="1"/>
  <c r="W49" i="1"/>
  <c r="X49" i="1"/>
  <c r="W50" i="1"/>
  <c r="X50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60" i="1"/>
  <c r="X60" i="1"/>
  <c r="W61" i="1"/>
  <c r="X61" i="1"/>
  <c r="X8" i="1"/>
  <c r="W8" i="1"/>
  <c r="AW63" i="1" l="1"/>
  <c r="AX63" i="1"/>
  <c r="AY51" i="1"/>
  <c r="AU63" i="1"/>
  <c r="AE63" i="1"/>
  <c r="AT63" i="1"/>
  <c r="AQ63" i="1"/>
  <c r="AI63" i="1"/>
  <c r="AA63" i="1"/>
  <c r="AY44" i="1"/>
  <c r="AY20" i="1"/>
  <c r="AK62" i="1"/>
  <c r="AD63" i="1"/>
  <c r="T63" i="1"/>
  <c r="AS63" i="1"/>
  <c r="AZ62" i="1"/>
  <c r="AR63" i="1"/>
  <c r="AC63" i="1"/>
  <c r="AY62" i="1"/>
  <c r="AZ44" i="1"/>
  <c r="AZ20" i="1"/>
  <c r="AP63" i="1"/>
  <c r="AO63" i="1"/>
  <c r="AG63" i="1"/>
  <c r="Y63" i="1"/>
  <c r="AZ51" i="1"/>
  <c r="AV63" i="1"/>
  <c r="V63" i="1"/>
  <c r="D63" i="1"/>
  <c r="AJ63" i="1"/>
  <c r="AB63" i="1"/>
  <c r="AF63" i="1"/>
  <c r="W20" i="1"/>
  <c r="X62" i="1"/>
  <c r="AK44" i="1"/>
  <c r="AH63" i="1"/>
  <c r="Z63" i="1"/>
  <c r="W62" i="1"/>
  <c r="W44" i="1"/>
  <c r="AK51" i="1"/>
  <c r="H63" i="1"/>
  <c r="P63" i="1"/>
  <c r="F63" i="1"/>
  <c r="L63" i="1"/>
  <c r="AL62" i="1"/>
  <c r="X20" i="1"/>
  <c r="X44" i="1"/>
  <c r="W51" i="1"/>
  <c r="AK20" i="1"/>
  <c r="AL51" i="1"/>
  <c r="AL44" i="1"/>
  <c r="X51" i="1"/>
  <c r="Q63" i="1"/>
  <c r="AL20" i="1"/>
  <c r="O63" i="1"/>
  <c r="G63" i="1"/>
  <c r="R63" i="1"/>
  <c r="J63" i="1"/>
  <c r="E63" i="1"/>
  <c r="U63" i="1"/>
  <c r="S63" i="1"/>
  <c r="K63" i="1"/>
  <c r="I63" i="1"/>
  <c r="AY63" i="1" l="1"/>
  <c r="AZ63" i="1"/>
  <c r="AK63" i="1"/>
  <c r="AL63" i="1"/>
  <c r="X63" i="1"/>
  <c r="W63" i="1"/>
  <c r="C63" i="1" l="1"/>
  <c r="M9" i="1"/>
  <c r="AM9" i="1" s="1"/>
  <c r="N9" i="1"/>
  <c r="AN9" i="1" s="1"/>
  <c r="M10" i="1"/>
  <c r="AM10" i="1" s="1"/>
  <c r="N10" i="1"/>
  <c r="AN10" i="1" s="1"/>
  <c r="M11" i="1"/>
  <c r="AM11" i="1" s="1"/>
  <c r="N11" i="1"/>
  <c r="AN11" i="1" s="1"/>
  <c r="M12" i="1"/>
  <c r="AM12" i="1" s="1"/>
  <c r="N12" i="1"/>
  <c r="AN12" i="1" s="1"/>
  <c r="M13" i="1"/>
  <c r="AM13" i="1" s="1"/>
  <c r="N13" i="1"/>
  <c r="AN13" i="1" s="1"/>
  <c r="M14" i="1"/>
  <c r="AM14" i="1" s="1"/>
  <c r="N14" i="1"/>
  <c r="AN14" i="1" s="1"/>
  <c r="M15" i="1"/>
  <c r="AM15" i="1" s="1"/>
  <c r="N15" i="1"/>
  <c r="AN15" i="1" s="1"/>
  <c r="M16" i="1"/>
  <c r="AM16" i="1" s="1"/>
  <c r="N16" i="1"/>
  <c r="AN16" i="1" s="1"/>
  <c r="M17" i="1"/>
  <c r="AM17" i="1" s="1"/>
  <c r="N17" i="1"/>
  <c r="AN17" i="1" s="1"/>
  <c r="M18" i="1"/>
  <c r="AM18" i="1" s="1"/>
  <c r="N18" i="1"/>
  <c r="AN18" i="1" s="1"/>
  <c r="M19" i="1"/>
  <c r="AM19" i="1" s="1"/>
  <c r="N19" i="1"/>
  <c r="AN19" i="1" s="1"/>
  <c r="M22" i="1"/>
  <c r="AM22" i="1" s="1"/>
  <c r="N22" i="1"/>
  <c r="AN22" i="1" s="1"/>
  <c r="M23" i="1"/>
  <c r="AM23" i="1" s="1"/>
  <c r="N23" i="1"/>
  <c r="AN23" i="1" s="1"/>
  <c r="M24" i="1"/>
  <c r="AM24" i="1" s="1"/>
  <c r="N24" i="1"/>
  <c r="AN24" i="1" s="1"/>
  <c r="M25" i="1"/>
  <c r="AM25" i="1" s="1"/>
  <c r="N25" i="1"/>
  <c r="AN25" i="1" s="1"/>
  <c r="M26" i="1"/>
  <c r="AM26" i="1" s="1"/>
  <c r="N26" i="1"/>
  <c r="AN26" i="1" s="1"/>
  <c r="M27" i="1"/>
  <c r="AM27" i="1" s="1"/>
  <c r="N27" i="1"/>
  <c r="AN27" i="1" s="1"/>
  <c r="M28" i="1"/>
  <c r="AM28" i="1" s="1"/>
  <c r="N28" i="1"/>
  <c r="AN28" i="1" s="1"/>
  <c r="M29" i="1"/>
  <c r="AM29" i="1" s="1"/>
  <c r="N29" i="1"/>
  <c r="AN29" i="1" s="1"/>
  <c r="M30" i="1"/>
  <c r="AM30" i="1" s="1"/>
  <c r="N30" i="1"/>
  <c r="AN30" i="1" s="1"/>
  <c r="M31" i="1"/>
  <c r="AM31" i="1" s="1"/>
  <c r="N31" i="1"/>
  <c r="AN31" i="1" s="1"/>
  <c r="M32" i="1"/>
  <c r="AM32" i="1" s="1"/>
  <c r="N32" i="1"/>
  <c r="AN32" i="1" s="1"/>
  <c r="M33" i="1"/>
  <c r="AM33" i="1" s="1"/>
  <c r="N33" i="1"/>
  <c r="AN33" i="1" s="1"/>
  <c r="M34" i="1"/>
  <c r="AM34" i="1" s="1"/>
  <c r="N34" i="1"/>
  <c r="AN34" i="1" s="1"/>
  <c r="M35" i="1"/>
  <c r="AM35" i="1" s="1"/>
  <c r="N35" i="1"/>
  <c r="AN35" i="1" s="1"/>
  <c r="M36" i="1"/>
  <c r="AM36" i="1" s="1"/>
  <c r="N36" i="1"/>
  <c r="AN36" i="1" s="1"/>
  <c r="M37" i="1"/>
  <c r="AM37" i="1" s="1"/>
  <c r="N37" i="1"/>
  <c r="AN37" i="1" s="1"/>
  <c r="M38" i="1"/>
  <c r="AM38" i="1" s="1"/>
  <c r="N38" i="1"/>
  <c r="AN38" i="1" s="1"/>
  <c r="M39" i="1"/>
  <c r="AM39" i="1" s="1"/>
  <c r="N39" i="1"/>
  <c r="AN39" i="1" s="1"/>
  <c r="M40" i="1"/>
  <c r="AM40" i="1" s="1"/>
  <c r="N40" i="1"/>
  <c r="AN40" i="1" s="1"/>
  <c r="M41" i="1"/>
  <c r="AM41" i="1" s="1"/>
  <c r="N41" i="1"/>
  <c r="AN41" i="1" s="1"/>
  <c r="M42" i="1"/>
  <c r="AM42" i="1" s="1"/>
  <c r="N42" i="1"/>
  <c r="AN42" i="1" s="1"/>
  <c r="M43" i="1"/>
  <c r="AM43" i="1" s="1"/>
  <c r="N43" i="1"/>
  <c r="AN43" i="1" s="1"/>
  <c r="M46" i="1"/>
  <c r="N46" i="1"/>
  <c r="M49" i="1"/>
  <c r="N49" i="1"/>
  <c r="AN49" i="1" s="1"/>
  <c r="M50" i="1"/>
  <c r="AM50" i="1" s="1"/>
  <c r="N50" i="1"/>
  <c r="AN50" i="1" s="1"/>
  <c r="M53" i="1"/>
  <c r="N53" i="1"/>
  <c r="M54" i="1"/>
  <c r="AM54" i="1" s="1"/>
  <c r="N54" i="1"/>
  <c r="AN54" i="1" s="1"/>
  <c r="M55" i="1"/>
  <c r="AM55" i="1" s="1"/>
  <c r="N55" i="1"/>
  <c r="AN55" i="1" s="1"/>
  <c r="M56" i="1"/>
  <c r="AM56" i="1" s="1"/>
  <c r="N56" i="1"/>
  <c r="AN56" i="1" s="1"/>
  <c r="M57" i="1"/>
  <c r="AM57" i="1" s="1"/>
  <c r="N57" i="1"/>
  <c r="AN57" i="1" s="1"/>
  <c r="M58" i="1"/>
  <c r="AM58" i="1" s="1"/>
  <c r="N58" i="1"/>
  <c r="AN58" i="1" s="1"/>
  <c r="M59" i="1"/>
  <c r="AM59" i="1" s="1"/>
  <c r="N59" i="1"/>
  <c r="AN59" i="1" s="1"/>
  <c r="M60" i="1"/>
  <c r="AM60" i="1" s="1"/>
  <c r="N60" i="1"/>
  <c r="AN60" i="1" s="1"/>
  <c r="M61" i="1"/>
  <c r="AM61" i="1" s="1"/>
  <c r="N61" i="1"/>
  <c r="AN61" i="1" s="1"/>
  <c r="N8" i="1"/>
  <c r="AN8" i="1" s="1"/>
  <c r="M8" i="1"/>
  <c r="AM8" i="1" s="1"/>
  <c r="BB55" i="1" l="1"/>
  <c r="BA55" i="1"/>
  <c r="BB54" i="1"/>
  <c r="BB32" i="1"/>
  <c r="BB18" i="1"/>
  <c r="BA58" i="1"/>
  <c r="BA36" i="1"/>
  <c r="BA24" i="1"/>
  <c r="BA14" i="1"/>
  <c r="BB57" i="1"/>
  <c r="BB31" i="1"/>
  <c r="BB27" i="1"/>
  <c r="BB23" i="1"/>
  <c r="BB17" i="1"/>
  <c r="BB13" i="1"/>
  <c r="BB9" i="1"/>
  <c r="BA61" i="1"/>
  <c r="BA57" i="1"/>
  <c r="BA43" i="1"/>
  <c r="BA39" i="1"/>
  <c r="BA35" i="1"/>
  <c r="BA31" i="1"/>
  <c r="BA27" i="1"/>
  <c r="BA23" i="1"/>
  <c r="BA17" i="1"/>
  <c r="BA13" i="1"/>
  <c r="BA9" i="1"/>
  <c r="BB40" i="1"/>
  <c r="BB28" i="1"/>
  <c r="BB14" i="1"/>
  <c r="BA54" i="1"/>
  <c r="BA32" i="1"/>
  <c r="BA18" i="1"/>
  <c r="BB61" i="1"/>
  <c r="BB35" i="1"/>
  <c r="BB50" i="1"/>
  <c r="BB34" i="1"/>
  <c r="BB16" i="1"/>
  <c r="BA56" i="1"/>
  <c r="BA50" i="1"/>
  <c r="BA42" i="1"/>
  <c r="BA38" i="1"/>
  <c r="BA34" i="1"/>
  <c r="BA30" i="1"/>
  <c r="BA26" i="1"/>
  <c r="BA16" i="1"/>
  <c r="BA12" i="1"/>
  <c r="BB58" i="1"/>
  <c r="BB24" i="1"/>
  <c r="BA40" i="1"/>
  <c r="BB43" i="1"/>
  <c r="BB56" i="1"/>
  <c r="BB38" i="1"/>
  <c r="BB26" i="1"/>
  <c r="BB59" i="1"/>
  <c r="BB41" i="1"/>
  <c r="BB37" i="1"/>
  <c r="BB33" i="1"/>
  <c r="BB29" i="1"/>
  <c r="BB25" i="1"/>
  <c r="BB19" i="1"/>
  <c r="BB15" i="1"/>
  <c r="BB11" i="1"/>
  <c r="BA28" i="1"/>
  <c r="BA10" i="1"/>
  <c r="BB39" i="1"/>
  <c r="BB60" i="1"/>
  <c r="BB42" i="1"/>
  <c r="BB30" i="1"/>
  <c r="BB12" i="1"/>
  <c r="BA60" i="1"/>
  <c r="BA59" i="1"/>
  <c r="BA41" i="1"/>
  <c r="BA37" i="1"/>
  <c r="BA33" i="1"/>
  <c r="BA29" i="1"/>
  <c r="BA25" i="1"/>
  <c r="BA19" i="1"/>
  <c r="BA15" i="1"/>
  <c r="BA11" i="1"/>
  <c r="BB36" i="1"/>
  <c r="BB10" i="1"/>
  <c r="AN51" i="1"/>
  <c r="BB49" i="1"/>
  <c r="BB22" i="1"/>
  <c r="AN44" i="1"/>
  <c r="AM20" i="1"/>
  <c r="BA8" i="1"/>
  <c r="BA22" i="1"/>
  <c r="AM44" i="1"/>
  <c r="BB8" i="1"/>
  <c r="AN20" i="1"/>
  <c r="N47" i="1"/>
  <c r="AN46" i="1"/>
  <c r="M47" i="1"/>
  <c r="AM46" i="1"/>
  <c r="M51" i="1"/>
  <c r="AM49" i="1"/>
  <c r="AN53" i="1"/>
  <c r="N62" i="1"/>
  <c r="M62" i="1"/>
  <c r="AM53" i="1"/>
  <c r="N51" i="1"/>
  <c r="N44" i="1"/>
  <c r="M20" i="1"/>
  <c r="N20" i="1"/>
  <c r="M44" i="1"/>
  <c r="BB20" i="1" l="1"/>
  <c r="BB51" i="1"/>
  <c r="BA20" i="1"/>
  <c r="BB44" i="1"/>
  <c r="BA44" i="1"/>
  <c r="AN62" i="1"/>
  <c r="BB53" i="1"/>
  <c r="BB62" i="1" s="1"/>
  <c r="AM51" i="1"/>
  <c r="BA49" i="1"/>
  <c r="BA51" i="1" s="1"/>
  <c r="AN47" i="1"/>
  <c r="BB46" i="1"/>
  <c r="BB47" i="1" s="1"/>
  <c r="AM62" i="1"/>
  <c r="BA53" i="1"/>
  <c r="BA62" i="1" s="1"/>
  <c r="AM47" i="1"/>
  <c r="BA46" i="1"/>
  <c r="BA47" i="1" s="1"/>
  <c r="N63" i="1"/>
  <c r="M63" i="1"/>
  <c r="AM63" i="1" l="1"/>
  <c r="BB63" i="1"/>
  <c r="AN63" i="1"/>
  <c r="BA63" i="1"/>
</calcChain>
</file>

<file path=xl/sharedStrings.xml><?xml version="1.0" encoding="utf-8"?>
<sst xmlns="http://schemas.openxmlformats.org/spreadsheetml/2006/main" count="145" uniqueCount="90">
  <si>
    <t>Non Priority Sector</t>
  </si>
  <si>
    <t>Sr. No.</t>
  </si>
  <si>
    <t>Name of Bank</t>
  </si>
  <si>
    <t>Farm Credit</t>
  </si>
  <si>
    <t>Out of Farm Credit, total allied activities</t>
  </si>
  <si>
    <t>Agri. Infrastructure</t>
  </si>
  <si>
    <t>Ancillary Activities</t>
  </si>
  <si>
    <t>Micro Enterprises (Manufacturing + Service) (including Khadi &amp; Village Industries)</t>
  </si>
  <si>
    <t>Small Enterprises (Manufacturing + Service)</t>
  </si>
  <si>
    <t>Medium Enterprises (Manufacturing + Service)</t>
  </si>
  <si>
    <t>Other finance to MSMEs (As indicated in Master Direction on PSL)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</si>
  <si>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</si>
  <si>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</si>
  <si>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</si>
  <si>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</si>
  <si>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</si>
  <si>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</si>
  <si>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Agriculture (NPS)</t>
  </si>
  <si>
    <t>Education (NPS)</t>
  </si>
  <si>
    <t>Housing (NPS)</t>
  </si>
  <si>
    <t>Personal Loans under NPS</t>
  </si>
  <si>
    <t>Others NPS</t>
  </si>
  <si>
    <t>Crop Loan</t>
  </si>
  <si>
    <t>Term Loan</t>
  </si>
  <si>
    <t>Amt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</si>
  <si>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</si>
  <si>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</si>
  <si>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</si>
  <si>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</si>
  <si>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</si>
  <si>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</si>
  <si>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</si>
  <si>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</si>
  <si>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</si>
  <si>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</si>
  <si>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</si>
  <si>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</si>
  <si>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</si>
  <si>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</si>
  <si>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</si>
  <si>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</si>
  <si>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</si>
  <si>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</si>
  <si>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</si>
  <si>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</si>
  <si>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</si>
  <si>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</si>
  <si>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</si>
  <si>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</si>
  <si>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</si>
  <si>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</si>
  <si>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</si>
  <si>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</si>
  <si>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</si>
  <si>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</si>
  <si>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</si>
  <si>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</si>
  <si>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</si>
  <si>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</si>
  <si>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</si>
  <si>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</si>
  <si>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REGIONAL RURAL BANKS</t>
  </si>
  <si>
    <t>RAJASTHAN GRAMIN BANK</t>
  </si>
  <si>
    <t>COOPERATIVE SECTOR BANKS</t>
  </si>
  <si>
    <t>RAJASTHAN STATE COOPERATIVE BANK</t>
  </si>
  <si>
    <t>RAJASTHAN STATE LAND DEVELOPMENT BANK</t>
  </si>
  <si>
    <t>SMALL FINANCE BANK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</si>
  <si>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</si>
  <si>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</si>
  <si>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</si>
  <si>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</si>
  <si>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</si>
  <si>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</si>
  <si>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</si>
  <si>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</si>
  <si>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</si>
  <si>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>Grand Total</t>
  </si>
  <si>
    <t xml:space="preserve"> Total Agriculture (PS)</t>
  </si>
  <si>
    <t>A/C</t>
  </si>
  <si>
    <t>Total MSMEs (PS)</t>
  </si>
  <si>
    <t xml:space="preserve">Total Other Priority </t>
  </si>
  <si>
    <t>Total Priority Sector</t>
  </si>
  <si>
    <t>Grand Total  ( Priority Sector + Non Priority Sector)</t>
  </si>
  <si>
    <t>Total Non Priority Sector</t>
  </si>
  <si>
    <t>Agriculture</t>
  </si>
  <si>
    <t>MSME</t>
  </si>
  <si>
    <t>Other Priority Sector</t>
  </si>
  <si>
    <t>Annual Credit Plan 2026-27 Bank Wise</t>
  </si>
  <si>
    <t>Amount in Rs.Lakhs</t>
  </si>
  <si>
    <t>PUBLIC SECTOR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</si>
</sst>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4" fillId="0" borderId="0" xfId="0" applyFont="1"/>
    <xf numFmtId="2" fontId="0" fillId="0" borderId="0" xfId="0" applyNumberFormat="1"/>
    <xf numFmtId="1" fontId="4" fillId="0" borderId="11" xfId="0" applyNumberFormat="1" applyFont="1" applyBorder="1"/>
    <xf numFmtId="0" fontId="5" fillId="0" borderId="29" xfId="0" applyFont="1" applyBorder="1"/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2" fontId="5" fillId="8" borderId="26" xfId="0" applyNumberFormat="1" applyFont="1" applyFill="1" applyBorder="1" applyAlignment="1">
      <alignment horizontal="center" vertical="center"/>
    </xf>
    <xf numFmtId="1" fontId="5" fillId="0" borderId="17" xfId="0" applyNumberFormat="1" applyFont="1" applyBorder="1"/>
    <xf numFmtId="2" fontId="5" fillId="0" borderId="29" xfId="0" applyNumberFormat="1" applyFont="1" applyBorder="1"/>
    <xf numFmtId="0" fontId="5" fillId="0" borderId="38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5" fillId="0" borderId="37" xfId="0" applyFont="1" applyBorder="1"/>
    <xf numFmtId="1" fontId="5" fillId="0" borderId="31" xfId="0" applyNumberFormat="1" applyFont="1" applyBorder="1"/>
    <xf numFmtId="0" fontId="5" fillId="0" borderId="46" xfId="0" applyFont="1" applyBorder="1"/>
    <xf numFmtId="0" fontId="5" fillId="0" borderId="47" xfId="0" applyFont="1" applyBorder="1"/>
    <xf numFmtId="0" fontId="5" fillId="0" borderId="48" xfId="0" applyFont="1" applyBorder="1"/>
    <xf numFmtId="2" fontId="5" fillId="0" borderId="49" xfId="0" applyNumberFormat="1" applyFont="1" applyBorder="1"/>
    <xf numFmtId="2" fontId="5" fillId="0" borderId="50" xfId="0" applyNumberFormat="1" applyFont="1" applyBorder="1"/>
    <xf numFmtId="0" fontId="3" fillId="0" borderId="0" xfId="0" applyFont="1" applyAlignment="1">
      <alignment horizontal="center"/>
    </xf>
    <xf numFmtId="0" fontId="5" fillId="0" borderId="2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5" borderId="2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1" fontId="4" fillId="0" borderId="33" xfId="0" applyNumberFormat="1" applyFont="1" applyBorder="1"/>
    <xf numFmtId="1" fontId="5" fillId="0" borderId="11" xfId="0" applyNumberFormat="1" applyFont="1" applyBorder="1"/>
    <xf numFmtId="1" fontId="5" fillId="0" borderId="32" xfId="0" applyNumberFormat="1" applyFont="1" applyBorder="1"/>
    <xf numFmtId="1" fontId="5" fillId="0" borderId="40" xfId="0" applyNumberFormat="1" applyFont="1" applyBorder="1"/>
    <xf numFmtId="1" fontId="5" fillId="0" borderId="41" xfId="0" applyNumberFormat="1" applyFont="1" applyBorder="1"/>
    <xf numFmtId="1" fontId="4" fillId="0" borderId="35" xfId="0" applyNumberFormat="1" applyFont="1" applyBorder="1"/>
    <xf numFmtId="1" fontId="4" fillId="0" borderId="36" xfId="0" applyNumberFormat="1" applyFont="1" applyBorder="1"/>
    <xf numFmtId="1" fontId="5" fillId="0" borderId="36" xfId="0" applyNumberFormat="1" applyFont="1" applyBorder="1"/>
    <xf numFmtId="1" fontId="5" fillId="0" borderId="34" xfId="0" applyNumberFormat="1" applyFont="1" applyBorder="1"/>
    <xf numFmtId="1" fontId="5" fillId="0" borderId="42" xfId="0" applyNumberFormat="1" applyFont="1" applyBorder="1"/>
    <xf numFmtId="1" fontId="5" fillId="0" borderId="43" xfId="0" applyNumberFormat="1" applyFont="1" applyBorder="1"/>
    <xf numFmtId="1" fontId="5" fillId="0" borderId="30" xfId="0" applyNumberFormat="1" applyFont="1" applyBorder="1"/>
    <xf numFmtId="1" fontId="5" fillId="0" borderId="16" xfId="0" applyNumberFormat="1" applyFont="1" applyBorder="1"/>
    <xf numFmtId="1" fontId="5" fillId="0" borderId="18" xfId="0" applyNumberFormat="1" applyFont="1" applyBorder="1"/>
    <xf numFmtId="1" fontId="6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PDisburseme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PDisbursemen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C432-E7CA-4FF2-B607-6F6C7AC5AB78}">
  <dimension ref="A1:BB78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A7" sqref="A7:B7"/>
    </sheetView>
  </sheetViews>
  <sheetFormatPr defaultRowHeight="15" x14ac:dyDescent="0.25"/>
  <cols>
    <col min="1" max="1" width="6.28515625" customWidth="1"/>
    <col min="2" max="2" width="64.5703125" customWidth="1"/>
    <col min="3" max="50" width="14.7109375" customWidth="1"/>
    <col min="51" max="51" width="13" customWidth="1"/>
    <col min="52" max="52" width="15.140625" customWidth="1"/>
    <col min="53" max="53" width="14.42578125" customWidth="1"/>
    <col min="54" max="54" width="15.140625" customWidth="1"/>
  </cols>
  <sheetData>
    <row r="1" spans="1:54" ht="21" x14ac:dyDescent="0.35">
      <c r="A1" s="39" t="s">
        <v>87</v>
      </c>
      <c r="B1" s="39"/>
      <c r="C1" s="39"/>
      <c r="D1" s="39"/>
      <c r="E1" s="39"/>
      <c r="F1" s="39"/>
      <c r="G1" s="39"/>
    </row>
    <row r="2" spans="1:54" ht="15" customHeight="1" thickBot="1" x14ac:dyDescent="0.3">
      <c r="A2" s="46"/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4" ht="16.149999999999999" customHeight="1" thickBot="1" x14ac:dyDescent="0.3">
      <c r="A3" s="40" t="s">
        <v>88</v>
      </c>
      <c r="B3" s="41"/>
      <c r="C3" s="50" t="s">
        <v>84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  <c r="O3" s="47" t="s">
        <v>85</v>
      </c>
      <c r="P3" s="48"/>
      <c r="Q3" s="48"/>
      <c r="R3" s="48"/>
      <c r="S3" s="48"/>
      <c r="T3" s="48"/>
      <c r="U3" s="48"/>
      <c r="V3" s="48"/>
      <c r="W3" s="48"/>
      <c r="X3" s="49"/>
      <c r="Y3" s="53" t="s">
        <v>86</v>
      </c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5"/>
      <c r="AM3" s="102" t="s">
        <v>81</v>
      </c>
      <c r="AN3" s="103"/>
      <c r="AO3" s="108" t="s">
        <v>0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10"/>
      <c r="BA3" s="58" t="s">
        <v>82</v>
      </c>
      <c r="BB3" s="59"/>
    </row>
    <row r="4" spans="1:54" ht="24.75" customHeight="1" x14ac:dyDescent="0.25">
      <c r="A4" s="94" t="s">
        <v>1</v>
      </c>
      <c r="B4" s="97" t="s">
        <v>2</v>
      </c>
      <c r="C4" s="111" t="s">
        <v>3</v>
      </c>
      <c r="D4" s="112"/>
      <c r="E4" s="112"/>
      <c r="F4" s="113"/>
      <c r="G4" s="84" t="s">
        <v>4</v>
      </c>
      <c r="H4" s="114"/>
      <c r="I4" s="80" t="s">
        <v>5</v>
      </c>
      <c r="J4" s="81"/>
      <c r="K4" s="80" t="s">
        <v>6</v>
      </c>
      <c r="L4" s="81"/>
      <c r="M4" s="84" t="s">
        <v>77</v>
      </c>
      <c r="N4" s="85"/>
      <c r="O4" s="88" t="s">
        <v>7</v>
      </c>
      <c r="P4" s="89"/>
      <c r="Q4" s="70" t="s">
        <v>8</v>
      </c>
      <c r="R4" s="89"/>
      <c r="S4" s="70" t="s">
        <v>9</v>
      </c>
      <c r="T4" s="89"/>
      <c r="U4" s="70" t="s">
        <v>10</v>
      </c>
      <c r="V4" s="89"/>
      <c r="W4" s="70" t="s">
        <v>79</v>
      </c>
      <c r="X4" s="71"/>
      <c r="Y4" s="74" t="s">
        <v>11</v>
      </c>
      <c r="Z4" s="75"/>
      <c r="AA4" s="78" t="s">
        <v>12</v>
      </c>
      <c r="AB4" s="75"/>
      <c r="AC4" s="78" t="s">
        <v>13</v>
      </c>
      <c r="AD4" s="75"/>
      <c r="AE4" s="78" t="s">
        <v>14</v>
      </c>
      <c r="AF4" s="75"/>
      <c r="AG4" s="78" t="s">
        <v>15</v>
      </c>
      <c r="AH4" s="75"/>
      <c r="AI4" s="78" t="s">
        <v>16</v>
      </c>
      <c r="AJ4" s="75"/>
      <c r="AK4" s="78" t="s">
        <v>80</v>
      </c>
      <c r="AL4" s="100"/>
      <c r="AM4" s="104"/>
      <c r="AN4" s="105"/>
      <c r="AO4" s="64" t="s">
        <v>17</v>
      </c>
      <c r="AP4" s="65"/>
      <c r="AQ4" s="64" t="s">
        <v>18</v>
      </c>
      <c r="AR4" s="65"/>
      <c r="AS4" s="64" t="s">
        <v>19</v>
      </c>
      <c r="AT4" s="65"/>
      <c r="AU4" s="64" t="s">
        <v>20</v>
      </c>
      <c r="AV4" s="65"/>
      <c r="AW4" s="64" t="s">
        <v>21</v>
      </c>
      <c r="AX4" s="65"/>
      <c r="AY4" s="64" t="s">
        <v>83</v>
      </c>
      <c r="AZ4" s="68"/>
      <c r="BA4" s="60"/>
      <c r="BB4" s="61"/>
    </row>
    <row r="5" spans="1:54" ht="45.75" customHeight="1" thickBot="1" x14ac:dyDescent="0.3">
      <c r="A5" s="95"/>
      <c r="B5" s="98"/>
      <c r="C5" s="92" t="s">
        <v>22</v>
      </c>
      <c r="D5" s="93"/>
      <c r="E5" s="93" t="s">
        <v>23</v>
      </c>
      <c r="F5" s="93"/>
      <c r="G5" s="86"/>
      <c r="H5" s="115"/>
      <c r="I5" s="82"/>
      <c r="J5" s="83"/>
      <c r="K5" s="82"/>
      <c r="L5" s="83"/>
      <c r="M5" s="86"/>
      <c r="N5" s="87"/>
      <c r="O5" s="90"/>
      <c r="P5" s="91"/>
      <c r="Q5" s="72"/>
      <c r="R5" s="91"/>
      <c r="S5" s="72"/>
      <c r="T5" s="91"/>
      <c r="U5" s="72"/>
      <c r="V5" s="91"/>
      <c r="W5" s="72"/>
      <c r="X5" s="73"/>
      <c r="Y5" s="76"/>
      <c r="Z5" s="77"/>
      <c r="AA5" s="79"/>
      <c r="AB5" s="77"/>
      <c r="AC5" s="79"/>
      <c r="AD5" s="77"/>
      <c r="AE5" s="79"/>
      <c r="AF5" s="77"/>
      <c r="AG5" s="79"/>
      <c r="AH5" s="77"/>
      <c r="AI5" s="79"/>
      <c r="AJ5" s="77"/>
      <c r="AK5" s="79"/>
      <c r="AL5" s="101"/>
      <c r="AM5" s="106"/>
      <c r="AN5" s="107"/>
      <c r="AO5" s="66"/>
      <c r="AP5" s="67"/>
      <c r="AQ5" s="66"/>
      <c r="AR5" s="67"/>
      <c r="AS5" s="66"/>
      <c r="AT5" s="67"/>
      <c r="AU5" s="66"/>
      <c r="AV5" s="67"/>
      <c r="AW5" s="66"/>
      <c r="AX5" s="67"/>
      <c r="AY5" s="66"/>
      <c r="AZ5" s="69"/>
      <c r="BA5" s="62"/>
      <c r="BB5" s="63"/>
    </row>
    <row r="6" spans="1:54" ht="15" customHeight="1" thickBot="1" x14ac:dyDescent="0.3">
      <c r="A6" s="96"/>
      <c r="B6" s="99" t="s">
        <v>2</v>
      </c>
      <c r="C6" s="7" t="s">
        <v>78</v>
      </c>
      <c r="D6" s="7" t="s">
        <v>24</v>
      </c>
      <c r="E6" s="7" t="s">
        <v>78</v>
      </c>
      <c r="F6" s="8" t="s">
        <v>24</v>
      </c>
      <c r="G6" s="7" t="s">
        <v>78</v>
      </c>
      <c r="H6" s="8" t="s">
        <v>24</v>
      </c>
      <c r="I6" s="7" t="s">
        <v>78</v>
      </c>
      <c r="J6" s="8" t="s">
        <v>24</v>
      </c>
      <c r="K6" s="7" t="s">
        <v>78</v>
      </c>
      <c r="L6" s="8" t="s">
        <v>24</v>
      </c>
      <c r="M6" s="7" t="s">
        <v>78</v>
      </c>
      <c r="N6" s="9" t="s">
        <v>24</v>
      </c>
      <c r="O6" s="10" t="s">
        <v>78</v>
      </c>
      <c r="P6" s="10" t="s">
        <v>24</v>
      </c>
      <c r="Q6" s="10" t="s">
        <v>78</v>
      </c>
      <c r="R6" s="11" t="s">
        <v>24</v>
      </c>
      <c r="S6" s="11" t="s">
        <v>78</v>
      </c>
      <c r="T6" s="11" t="s">
        <v>24</v>
      </c>
      <c r="U6" s="11" t="s">
        <v>78</v>
      </c>
      <c r="V6" s="11" t="s">
        <v>24</v>
      </c>
      <c r="W6" s="12" t="s">
        <v>78</v>
      </c>
      <c r="X6" s="13" t="s">
        <v>24</v>
      </c>
      <c r="Y6" s="14" t="s">
        <v>78</v>
      </c>
      <c r="Z6" s="14" t="s">
        <v>24</v>
      </c>
      <c r="AA6" s="14" t="s">
        <v>78</v>
      </c>
      <c r="AB6" s="14" t="s">
        <v>24</v>
      </c>
      <c r="AC6" s="14" t="s">
        <v>78</v>
      </c>
      <c r="AD6" s="14" t="s">
        <v>24</v>
      </c>
      <c r="AE6" s="14" t="s">
        <v>78</v>
      </c>
      <c r="AF6" s="14" t="s">
        <v>24</v>
      </c>
      <c r="AG6" s="14" t="s">
        <v>78</v>
      </c>
      <c r="AH6" s="14" t="s">
        <v>24</v>
      </c>
      <c r="AI6" s="14" t="s">
        <v>78</v>
      </c>
      <c r="AJ6" s="14" t="s">
        <v>24</v>
      </c>
      <c r="AK6" s="14" t="s">
        <v>78</v>
      </c>
      <c r="AL6" s="15" t="s">
        <v>24</v>
      </c>
      <c r="AM6" s="16" t="s">
        <v>78</v>
      </c>
      <c r="AN6" s="17" t="s">
        <v>24</v>
      </c>
      <c r="AO6" s="18" t="s">
        <v>78</v>
      </c>
      <c r="AP6" s="18" t="s">
        <v>24</v>
      </c>
      <c r="AQ6" s="19" t="s">
        <v>78</v>
      </c>
      <c r="AR6" s="20" t="s">
        <v>24</v>
      </c>
      <c r="AS6" s="20" t="s">
        <v>78</v>
      </c>
      <c r="AT6" s="20" t="s">
        <v>24</v>
      </c>
      <c r="AU6" s="20" t="s">
        <v>78</v>
      </c>
      <c r="AV6" s="20" t="s">
        <v>24</v>
      </c>
      <c r="AW6" s="21" t="s">
        <v>78</v>
      </c>
      <c r="AX6" s="22" t="s">
        <v>24</v>
      </c>
      <c r="AY6" s="22" t="s">
        <v>78</v>
      </c>
      <c r="AZ6" s="22" t="s">
        <v>24</v>
      </c>
      <c r="BA6" s="23" t="s">
        <v>78</v>
      </c>
      <c r="BB6" s="24" t="s">
        <v>24</v>
      </c>
    </row>
    <row r="7" spans="1:54" s="2" customFormat="1" ht="21" x14ac:dyDescent="0.35">
      <c r="A7" s="56" t="s">
        <v>89</v>
      </c>
      <c r="B7" s="57"/>
      <c r="C7" s="2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32"/>
      <c r="AL7" s="34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6"/>
    </row>
    <row r="8" spans="1:54" s="3" customFormat="1" ht="15.75" x14ac:dyDescent="0.25">
      <c r="A8" s="28">
        <v>1</v>
      </c>
      <c r="B8" s="29" t="s">
        <v>25</v>
      </c>
      <c r="C8" s="116">
        <v>596226</v>
      </c>
      <c r="D8" s="5">
        <v>1729806.9567284288</v>
      </c>
      <c r="E8" s="5">
        <v>58525</v>
      </c>
      <c r="F8" s="5">
        <v>285105.05278319435</v>
      </c>
      <c r="G8" s="5">
        <v>1658</v>
      </c>
      <c r="H8" s="5">
        <v>5919.2875485479062</v>
      </c>
      <c r="I8" s="5">
        <v>560</v>
      </c>
      <c r="J8" s="5">
        <v>155530.45238232537</v>
      </c>
      <c r="K8" s="5">
        <v>10126</v>
      </c>
      <c r="L8" s="5">
        <v>249311.27737424214</v>
      </c>
      <c r="M8" s="117">
        <f>C8+E8+I8+K8</f>
        <v>665437</v>
      </c>
      <c r="N8" s="117">
        <f>D8+F8+J8+L8</f>
        <v>2419753.7392681902</v>
      </c>
      <c r="O8" s="5">
        <v>79874</v>
      </c>
      <c r="P8" s="5">
        <v>1869016.4815790833</v>
      </c>
      <c r="Q8" s="5">
        <v>6614</v>
      </c>
      <c r="R8" s="5">
        <v>731521.40359502228</v>
      </c>
      <c r="S8" s="5">
        <v>1016</v>
      </c>
      <c r="T8" s="5">
        <v>538898.58413074573</v>
      </c>
      <c r="U8" s="5">
        <v>72325</v>
      </c>
      <c r="V8" s="5">
        <v>124792.40313226146</v>
      </c>
      <c r="W8" s="117">
        <f>O8+Q8+S8+U8</f>
        <v>159829</v>
      </c>
      <c r="X8" s="117">
        <f>P8+R8+T8+V8</f>
        <v>3264228.8724371125</v>
      </c>
      <c r="Y8" s="5">
        <v>11</v>
      </c>
      <c r="Z8" s="5">
        <v>6173.3143377358456</v>
      </c>
      <c r="AA8" s="5">
        <v>12470</v>
      </c>
      <c r="AB8" s="5">
        <v>24494.717896135138</v>
      </c>
      <c r="AC8" s="5">
        <v>39428</v>
      </c>
      <c r="AD8" s="5">
        <v>368821.08374381793</v>
      </c>
      <c r="AE8" s="5">
        <v>20</v>
      </c>
      <c r="AF8" s="5">
        <v>3223.5395894187573</v>
      </c>
      <c r="AG8" s="5">
        <v>71336</v>
      </c>
      <c r="AH8" s="5">
        <v>79123.59</v>
      </c>
      <c r="AI8" s="5">
        <v>81</v>
      </c>
      <c r="AJ8" s="5">
        <v>845.19912433077172</v>
      </c>
      <c r="AK8" s="118">
        <f t="shared" ref="AK8:AK19" si="0">Y8+AA8+AC8+AE8+AG8+AI8</f>
        <v>123346</v>
      </c>
      <c r="AL8" s="119">
        <f t="shared" ref="AL8:AL19" si="1">Z8+AB8+AD8+AF8+AH8+AJ8</f>
        <v>482681.44469143846</v>
      </c>
      <c r="AM8" s="117">
        <f t="shared" ref="AM8:AM19" si="2">M8+W8+AK8</f>
        <v>948612</v>
      </c>
      <c r="AN8" s="117">
        <f t="shared" ref="AN8:AN19" si="3">N8+X8+AL8</f>
        <v>6166664.0563967414</v>
      </c>
      <c r="AO8" s="5">
        <v>1376</v>
      </c>
      <c r="AP8" s="5">
        <v>65005.245313577041</v>
      </c>
      <c r="AQ8" s="5">
        <v>3127</v>
      </c>
      <c r="AR8" s="5">
        <v>34374.299991721062</v>
      </c>
      <c r="AS8" s="5">
        <v>53869</v>
      </c>
      <c r="AT8" s="5">
        <v>753157.03348918003</v>
      </c>
      <c r="AU8" s="5">
        <v>39608</v>
      </c>
      <c r="AV8" s="5">
        <v>487767.25821074203</v>
      </c>
      <c r="AW8" s="5">
        <v>830646</v>
      </c>
      <c r="AX8" s="5">
        <v>4323913.4485083725</v>
      </c>
      <c r="AY8" s="117">
        <f>AO8+AQ8+AS8+AU8+AW8</f>
        <v>928626</v>
      </c>
      <c r="AZ8" s="117">
        <f>AP8+AR8+AT8+AV8+AX8</f>
        <v>5664217.2855135929</v>
      </c>
      <c r="BA8" s="117">
        <f>AM8+AY8</f>
        <v>1877238</v>
      </c>
      <c r="BB8" s="120">
        <f>AN8+AZ8</f>
        <v>11830881.341910334</v>
      </c>
    </row>
    <row r="9" spans="1:54" s="3" customFormat="1" ht="15.75" x14ac:dyDescent="0.25">
      <c r="A9" s="28">
        <v>2</v>
      </c>
      <c r="B9" s="29" t="s">
        <v>26</v>
      </c>
      <c r="C9" s="116">
        <v>576381</v>
      </c>
      <c r="D9" s="5">
        <v>1703289.5250559524</v>
      </c>
      <c r="E9" s="5">
        <v>246265</v>
      </c>
      <c r="F9" s="5">
        <v>475318.51360701013</v>
      </c>
      <c r="G9" s="5">
        <v>211298</v>
      </c>
      <c r="H9" s="5">
        <v>357966.20992611599</v>
      </c>
      <c r="I9" s="5">
        <v>1973</v>
      </c>
      <c r="J9" s="5">
        <v>10062.655346385553</v>
      </c>
      <c r="K9" s="5">
        <v>5188</v>
      </c>
      <c r="L9" s="5">
        <v>153036.54769478441</v>
      </c>
      <c r="M9" s="117">
        <f t="shared" ref="M9:M61" si="4">C9+E9+I9+K9</f>
        <v>829807</v>
      </c>
      <c r="N9" s="117">
        <f t="shared" ref="N9:N61" si="5">D9+F9+J9+L9</f>
        <v>2341707.2417041329</v>
      </c>
      <c r="O9" s="5">
        <v>95826</v>
      </c>
      <c r="P9" s="5">
        <v>1069535.4788571736</v>
      </c>
      <c r="Q9" s="5">
        <v>1628</v>
      </c>
      <c r="R9" s="5">
        <v>395328.03149945138</v>
      </c>
      <c r="S9" s="5">
        <v>369</v>
      </c>
      <c r="T9" s="5">
        <v>258088.33949996319</v>
      </c>
      <c r="U9" s="5">
        <v>0</v>
      </c>
      <c r="V9" s="5">
        <v>0</v>
      </c>
      <c r="W9" s="117">
        <f t="shared" ref="W9:W61" si="6">O9+Q9+S9+U9</f>
        <v>97823</v>
      </c>
      <c r="X9" s="117">
        <f t="shared" ref="X9:X61" si="7">P9+R9+T9+V9</f>
        <v>1722951.8498565883</v>
      </c>
      <c r="Y9" s="5">
        <v>5</v>
      </c>
      <c r="Z9" s="5">
        <v>8149.7075834594843</v>
      </c>
      <c r="AA9" s="5">
        <v>4757</v>
      </c>
      <c r="AB9" s="5">
        <v>8779.6496362516609</v>
      </c>
      <c r="AC9" s="5">
        <v>5615</v>
      </c>
      <c r="AD9" s="5">
        <v>39296.137225987623</v>
      </c>
      <c r="AE9" s="5">
        <v>6</v>
      </c>
      <c r="AF9" s="5">
        <v>7.8609917048803881</v>
      </c>
      <c r="AG9" s="5">
        <v>770</v>
      </c>
      <c r="AH9" s="5">
        <v>12892.874370220261</v>
      </c>
      <c r="AI9" s="5">
        <v>14599</v>
      </c>
      <c r="AJ9" s="5">
        <v>11049.22</v>
      </c>
      <c r="AK9" s="118">
        <f t="shared" si="0"/>
        <v>25752</v>
      </c>
      <c r="AL9" s="119">
        <f t="shared" si="1"/>
        <v>80175.449807623911</v>
      </c>
      <c r="AM9" s="117">
        <f t="shared" si="2"/>
        <v>953382</v>
      </c>
      <c r="AN9" s="117">
        <f t="shared" si="3"/>
        <v>4144834.5413683453</v>
      </c>
      <c r="AO9" s="5">
        <v>742</v>
      </c>
      <c r="AP9" s="5">
        <v>30064.35057240785</v>
      </c>
      <c r="AQ9" s="5">
        <v>806</v>
      </c>
      <c r="AR9" s="5">
        <v>10597.847778721994</v>
      </c>
      <c r="AS9" s="5">
        <v>15483</v>
      </c>
      <c r="AT9" s="5">
        <v>312645.7944645331</v>
      </c>
      <c r="AU9" s="5">
        <v>57438</v>
      </c>
      <c r="AV9" s="5">
        <v>154382.17332159693</v>
      </c>
      <c r="AW9" s="5">
        <v>108358</v>
      </c>
      <c r="AX9" s="5">
        <v>1195589.9094167333</v>
      </c>
      <c r="AY9" s="117">
        <f t="shared" ref="AY9:AY61" si="8">AO9+AQ9+AS9+AU9+AW9</f>
        <v>182827</v>
      </c>
      <c r="AZ9" s="117">
        <f t="shared" ref="AZ9:AZ61" si="9">AP9+AR9+AT9+AV9+AX9</f>
        <v>1703280.0755539932</v>
      </c>
      <c r="BA9" s="117">
        <f t="shared" ref="BA9:BA19" si="10">AM9+AY9</f>
        <v>1136209</v>
      </c>
      <c r="BB9" s="120">
        <f t="shared" ref="BB9:BB19" si="11">AN9+AZ9</f>
        <v>5848114.6169223385</v>
      </c>
    </row>
    <row r="10" spans="1:54" s="3" customFormat="1" ht="15.75" x14ac:dyDescent="0.25">
      <c r="A10" s="28">
        <v>3</v>
      </c>
      <c r="B10" s="29" t="s">
        <v>27</v>
      </c>
      <c r="C10" s="116">
        <v>44343</v>
      </c>
      <c r="D10" s="5">
        <v>115521.46567586476</v>
      </c>
      <c r="E10" s="5">
        <v>58644</v>
      </c>
      <c r="F10" s="5">
        <v>164817.40195337232</v>
      </c>
      <c r="G10" s="5">
        <v>38358</v>
      </c>
      <c r="H10" s="5">
        <v>68210.822037445745</v>
      </c>
      <c r="I10" s="5">
        <v>5</v>
      </c>
      <c r="J10" s="5">
        <v>733.7107415015281</v>
      </c>
      <c r="K10" s="5">
        <v>5385</v>
      </c>
      <c r="L10" s="5">
        <v>32794.303673542781</v>
      </c>
      <c r="M10" s="117">
        <f t="shared" si="4"/>
        <v>108377</v>
      </c>
      <c r="N10" s="117">
        <f t="shared" si="5"/>
        <v>313866.8820442814</v>
      </c>
      <c r="O10" s="5">
        <v>11846</v>
      </c>
      <c r="P10" s="5">
        <v>121804.22438238369</v>
      </c>
      <c r="Q10" s="5">
        <v>473</v>
      </c>
      <c r="R10" s="5">
        <v>94695.777127717229</v>
      </c>
      <c r="S10" s="5">
        <v>276</v>
      </c>
      <c r="T10" s="5">
        <v>25471.650608783872</v>
      </c>
      <c r="U10" s="5">
        <v>0</v>
      </c>
      <c r="V10" s="5">
        <v>0</v>
      </c>
      <c r="W10" s="117">
        <f t="shared" si="6"/>
        <v>12595</v>
      </c>
      <c r="X10" s="117">
        <f t="shared" si="7"/>
        <v>241971.65211888478</v>
      </c>
      <c r="Y10" s="5">
        <v>0</v>
      </c>
      <c r="Z10" s="5">
        <v>0</v>
      </c>
      <c r="AA10" s="5">
        <v>563</v>
      </c>
      <c r="AB10" s="5">
        <v>1022.8235325338967</v>
      </c>
      <c r="AC10" s="5">
        <v>3528</v>
      </c>
      <c r="AD10" s="5">
        <v>31640.508981545758</v>
      </c>
      <c r="AE10" s="5">
        <v>0</v>
      </c>
      <c r="AF10" s="5">
        <v>0</v>
      </c>
      <c r="AG10" s="5">
        <v>0</v>
      </c>
      <c r="AH10" s="5">
        <v>4.5805962928257591</v>
      </c>
      <c r="AI10" s="5">
        <v>16</v>
      </c>
      <c r="AJ10" s="5">
        <v>145.86797643700652</v>
      </c>
      <c r="AK10" s="118">
        <f t="shared" si="0"/>
        <v>4107</v>
      </c>
      <c r="AL10" s="119">
        <f t="shared" si="1"/>
        <v>32813.781086809489</v>
      </c>
      <c r="AM10" s="117">
        <f t="shared" si="2"/>
        <v>125079</v>
      </c>
      <c r="AN10" s="117">
        <f t="shared" si="3"/>
        <v>588652.31524997565</v>
      </c>
      <c r="AO10" s="5">
        <v>69</v>
      </c>
      <c r="AP10" s="5">
        <v>2532.3244381362952</v>
      </c>
      <c r="AQ10" s="5">
        <v>84</v>
      </c>
      <c r="AR10" s="5">
        <v>1314.6619800976457</v>
      </c>
      <c r="AS10" s="5">
        <v>1511</v>
      </c>
      <c r="AT10" s="5">
        <v>48461.646817143941</v>
      </c>
      <c r="AU10" s="5">
        <v>2128</v>
      </c>
      <c r="AV10" s="5">
        <v>15423.255636936627</v>
      </c>
      <c r="AW10" s="5">
        <v>23399</v>
      </c>
      <c r="AX10" s="5">
        <v>218071.86780305422</v>
      </c>
      <c r="AY10" s="117">
        <f t="shared" si="8"/>
        <v>27191</v>
      </c>
      <c r="AZ10" s="117">
        <f t="shared" si="9"/>
        <v>285803.75667536876</v>
      </c>
      <c r="BA10" s="117">
        <f t="shared" si="10"/>
        <v>152270</v>
      </c>
      <c r="BB10" s="120">
        <f t="shared" si="11"/>
        <v>874456.07192534441</v>
      </c>
    </row>
    <row r="11" spans="1:54" s="3" customFormat="1" ht="15.75" x14ac:dyDescent="0.25">
      <c r="A11" s="28">
        <v>4</v>
      </c>
      <c r="B11" s="29" t="s">
        <v>28</v>
      </c>
      <c r="C11" s="116">
        <v>1666</v>
      </c>
      <c r="D11" s="5">
        <v>7293.1489427395918</v>
      </c>
      <c r="E11" s="5">
        <v>3415</v>
      </c>
      <c r="F11" s="5">
        <v>8425.1352781772002</v>
      </c>
      <c r="G11" s="5">
        <v>435</v>
      </c>
      <c r="H11" s="5">
        <v>2077.6542835333921</v>
      </c>
      <c r="I11" s="5">
        <v>74</v>
      </c>
      <c r="J11" s="5">
        <v>661.92493102742901</v>
      </c>
      <c r="K11" s="5">
        <v>2075</v>
      </c>
      <c r="L11" s="5">
        <v>9594.8850725132124</v>
      </c>
      <c r="M11" s="117">
        <f t="shared" si="4"/>
        <v>7230</v>
      </c>
      <c r="N11" s="117">
        <f t="shared" si="5"/>
        <v>25975.094224457433</v>
      </c>
      <c r="O11" s="5">
        <v>6810</v>
      </c>
      <c r="P11" s="5">
        <v>56667.806076851484</v>
      </c>
      <c r="Q11" s="5">
        <v>194</v>
      </c>
      <c r="R11" s="5">
        <v>30716.912952502295</v>
      </c>
      <c r="S11" s="5">
        <v>40</v>
      </c>
      <c r="T11" s="5">
        <v>26935.900757216077</v>
      </c>
      <c r="U11" s="5">
        <v>0</v>
      </c>
      <c r="V11" s="5">
        <v>0</v>
      </c>
      <c r="W11" s="117">
        <f t="shared" si="6"/>
        <v>7044</v>
      </c>
      <c r="X11" s="117">
        <f t="shared" si="7"/>
        <v>114320.61978656986</v>
      </c>
      <c r="Y11" s="5">
        <v>1</v>
      </c>
      <c r="Z11" s="5">
        <v>0</v>
      </c>
      <c r="AA11" s="5">
        <v>619</v>
      </c>
      <c r="AB11" s="5">
        <v>1005.766657723393</v>
      </c>
      <c r="AC11" s="5">
        <v>3105</v>
      </c>
      <c r="AD11" s="5">
        <v>9187.606694866472</v>
      </c>
      <c r="AE11" s="5">
        <v>0</v>
      </c>
      <c r="AF11" s="5">
        <v>0</v>
      </c>
      <c r="AG11" s="5">
        <v>227</v>
      </c>
      <c r="AH11" s="5">
        <v>5129.4225413933782</v>
      </c>
      <c r="AI11" s="5">
        <v>2857</v>
      </c>
      <c r="AJ11" s="5">
        <v>3335.5814051815023</v>
      </c>
      <c r="AK11" s="118">
        <f t="shared" si="0"/>
        <v>6809</v>
      </c>
      <c r="AL11" s="119">
        <f t="shared" si="1"/>
        <v>18658.377299164746</v>
      </c>
      <c r="AM11" s="117">
        <f t="shared" si="2"/>
        <v>21083</v>
      </c>
      <c r="AN11" s="117">
        <f t="shared" si="3"/>
        <v>158954.09131019205</v>
      </c>
      <c r="AO11" s="5">
        <v>40</v>
      </c>
      <c r="AP11" s="5">
        <v>2076.549719406898</v>
      </c>
      <c r="AQ11" s="5">
        <v>57</v>
      </c>
      <c r="AR11" s="5">
        <v>874.17913910511675</v>
      </c>
      <c r="AS11" s="5">
        <v>1868</v>
      </c>
      <c r="AT11" s="5">
        <v>20401.096219433144</v>
      </c>
      <c r="AU11" s="5">
        <v>1868</v>
      </c>
      <c r="AV11" s="5">
        <v>12547.814826099435</v>
      </c>
      <c r="AW11" s="5">
        <v>25690</v>
      </c>
      <c r="AX11" s="5">
        <v>132820.38062675149</v>
      </c>
      <c r="AY11" s="117">
        <f t="shared" si="8"/>
        <v>29523</v>
      </c>
      <c r="AZ11" s="117">
        <f t="shared" si="9"/>
        <v>168720.02053079609</v>
      </c>
      <c r="BA11" s="117">
        <f t="shared" si="10"/>
        <v>50606</v>
      </c>
      <c r="BB11" s="120">
        <f t="shared" si="11"/>
        <v>327674.11184098816</v>
      </c>
    </row>
    <row r="12" spans="1:54" s="3" customFormat="1" ht="15.75" x14ac:dyDescent="0.25">
      <c r="A12" s="28">
        <v>5</v>
      </c>
      <c r="B12" s="29" t="s">
        <v>29</v>
      </c>
      <c r="C12" s="116">
        <v>81284</v>
      </c>
      <c r="D12" s="5">
        <v>301672.93505987088</v>
      </c>
      <c r="E12" s="5">
        <v>2074</v>
      </c>
      <c r="F12" s="5">
        <v>8628.8734765620484</v>
      </c>
      <c r="G12" s="5">
        <v>8044</v>
      </c>
      <c r="H12" s="5">
        <v>13904.067311750854</v>
      </c>
      <c r="I12" s="5">
        <v>52</v>
      </c>
      <c r="J12" s="5">
        <v>5468.1574248887391</v>
      </c>
      <c r="K12" s="5">
        <v>1290</v>
      </c>
      <c r="L12" s="5">
        <v>23704.459089413078</v>
      </c>
      <c r="M12" s="117">
        <f t="shared" si="4"/>
        <v>84700</v>
      </c>
      <c r="N12" s="117">
        <f t="shared" si="5"/>
        <v>339474.42505073472</v>
      </c>
      <c r="O12" s="5">
        <v>18596</v>
      </c>
      <c r="P12" s="5">
        <v>305953.58027506393</v>
      </c>
      <c r="Q12" s="5">
        <v>568</v>
      </c>
      <c r="R12" s="5">
        <v>137856.26048264367</v>
      </c>
      <c r="S12" s="5">
        <v>43</v>
      </c>
      <c r="T12" s="5">
        <v>40291.854947174696</v>
      </c>
      <c r="U12" s="5">
        <v>89</v>
      </c>
      <c r="V12" s="5">
        <v>7299.8157458988699</v>
      </c>
      <c r="W12" s="117">
        <f t="shared" si="6"/>
        <v>19296</v>
      </c>
      <c r="X12" s="117">
        <f t="shared" si="7"/>
        <v>491401.51145078114</v>
      </c>
      <c r="Y12" s="5">
        <v>0</v>
      </c>
      <c r="Z12" s="5">
        <v>0</v>
      </c>
      <c r="AA12" s="5">
        <v>2075</v>
      </c>
      <c r="AB12" s="5">
        <v>3673.3826188490993</v>
      </c>
      <c r="AC12" s="5">
        <v>3211</v>
      </c>
      <c r="AD12" s="5">
        <v>39766.929167922164</v>
      </c>
      <c r="AE12" s="5">
        <v>7</v>
      </c>
      <c r="AF12" s="5">
        <v>109.18390339714436</v>
      </c>
      <c r="AG12" s="5">
        <v>2882</v>
      </c>
      <c r="AH12" s="5">
        <v>2250.8342878752546</v>
      </c>
      <c r="AI12" s="5">
        <v>157</v>
      </c>
      <c r="AJ12" s="5">
        <v>372.80018432984906</v>
      </c>
      <c r="AK12" s="118">
        <f t="shared" si="0"/>
        <v>8332</v>
      </c>
      <c r="AL12" s="119">
        <f t="shared" si="1"/>
        <v>46173.130162373505</v>
      </c>
      <c r="AM12" s="117">
        <f t="shared" si="2"/>
        <v>112328</v>
      </c>
      <c r="AN12" s="117">
        <f t="shared" si="3"/>
        <v>877049.06666388933</v>
      </c>
      <c r="AO12" s="5">
        <v>137</v>
      </c>
      <c r="AP12" s="5">
        <v>48572.13214192247</v>
      </c>
      <c r="AQ12" s="5">
        <v>238</v>
      </c>
      <c r="AR12" s="5">
        <v>2487.3691142551438</v>
      </c>
      <c r="AS12" s="5">
        <v>3509</v>
      </c>
      <c r="AT12" s="5">
        <v>148337.64095957149</v>
      </c>
      <c r="AU12" s="5">
        <v>48087</v>
      </c>
      <c r="AV12" s="5">
        <v>96520.180781860079</v>
      </c>
      <c r="AW12" s="5">
        <v>15224</v>
      </c>
      <c r="AX12" s="5">
        <v>322116.76509809407</v>
      </c>
      <c r="AY12" s="117">
        <f t="shared" si="8"/>
        <v>67195</v>
      </c>
      <c r="AZ12" s="117">
        <f t="shared" si="9"/>
        <v>618034.08809570316</v>
      </c>
      <c r="BA12" s="117">
        <f t="shared" si="10"/>
        <v>179523</v>
      </c>
      <c r="BB12" s="120">
        <f t="shared" si="11"/>
        <v>1495083.1547595924</v>
      </c>
    </row>
    <row r="13" spans="1:54" s="3" customFormat="1" ht="15.75" x14ac:dyDescent="0.25">
      <c r="A13" s="28">
        <v>6</v>
      </c>
      <c r="B13" s="29" t="s">
        <v>30</v>
      </c>
      <c r="C13" s="116">
        <v>73201</v>
      </c>
      <c r="D13" s="5">
        <v>163963.82565399547</v>
      </c>
      <c r="E13" s="5">
        <v>81603</v>
      </c>
      <c r="F13" s="5">
        <v>188690.61089498361</v>
      </c>
      <c r="G13" s="5">
        <v>1885</v>
      </c>
      <c r="H13" s="5">
        <v>5492.8999224944691</v>
      </c>
      <c r="I13" s="5">
        <v>79</v>
      </c>
      <c r="J13" s="5">
        <v>4883.2886458063504</v>
      </c>
      <c r="K13" s="5">
        <v>207</v>
      </c>
      <c r="L13" s="5">
        <v>10350.592001426057</v>
      </c>
      <c r="M13" s="117">
        <f t="shared" si="4"/>
        <v>155090</v>
      </c>
      <c r="N13" s="117">
        <f t="shared" si="5"/>
        <v>367888.31719621149</v>
      </c>
      <c r="O13" s="5">
        <v>10376</v>
      </c>
      <c r="P13" s="5">
        <v>155939.28043993836</v>
      </c>
      <c r="Q13" s="5">
        <v>478</v>
      </c>
      <c r="R13" s="5">
        <v>58978.431456820021</v>
      </c>
      <c r="S13" s="5">
        <v>28</v>
      </c>
      <c r="T13" s="5">
        <v>19081.91010620847</v>
      </c>
      <c r="U13" s="5">
        <v>41</v>
      </c>
      <c r="V13" s="5">
        <v>5764.8260656487146</v>
      </c>
      <c r="W13" s="117">
        <f t="shared" si="6"/>
        <v>10923</v>
      </c>
      <c r="X13" s="117">
        <f t="shared" si="7"/>
        <v>239764.44806861557</v>
      </c>
      <c r="Y13" s="5">
        <v>0</v>
      </c>
      <c r="Z13" s="5">
        <v>0</v>
      </c>
      <c r="AA13" s="5">
        <v>880</v>
      </c>
      <c r="AB13" s="5">
        <v>3026.1585987830717</v>
      </c>
      <c r="AC13" s="5">
        <v>3323</v>
      </c>
      <c r="AD13" s="5">
        <v>32168.98181872948</v>
      </c>
      <c r="AE13" s="5">
        <v>2</v>
      </c>
      <c r="AF13" s="5">
        <v>0</v>
      </c>
      <c r="AG13" s="5">
        <v>0</v>
      </c>
      <c r="AH13" s="5">
        <v>0.43188370013223693</v>
      </c>
      <c r="AI13" s="5">
        <v>2</v>
      </c>
      <c r="AJ13" s="5">
        <v>0</v>
      </c>
      <c r="AK13" s="118">
        <f t="shared" si="0"/>
        <v>4207</v>
      </c>
      <c r="AL13" s="119">
        <f t="shared" si="1"/>
        <v>35195.572301212684</v>
      </c>
      <c r="AM13" s="117">
        <f t="shared" si="2"/>
        <v>170220</v>
      </c>
      <c r="AN13" s="117">
        <f t="shared" si="3"/>
        <v>642848.33756603976</v>
      </c>
      <c r="AO13" s="5">
        <v>0</v>
      </c>
      <c r="AP13" s="5">
        <v>0</v>
      </c>
      <c r="AQ13" s="5">
        <v>0</v>
      </c>
      <c r="AR13" s="5">
        <v>0</v>
      </c>
      <c r="AS13" s="5">
        <v>255</v>
      </c>
      <c r="AT13" s="5">
        <v>35953.587676965231</v>
      </c>
      <c r="AU13" s="5">
        <v>16167</v>
      </c>
      <c r="AV13" s="5">
        <v>55076.411001889006</v>
      </c>
      <c r="AW13" s="5">
        <v>8935</v>
      </c>
      <c r="AX13" s="5">
        <v>58772.19220622076</v>
      </c>
      <c r="AY13" s="117">
        <f t="shared" si="8"/>
        <v>25357</v>
      </c>
      <c r="AZ13" s="117">
        <f t="shared" si="9"/>
        <v>149802.19088507499</v>
      </c>
      <c r="BA13" s="117">
        <f t="shared" si="10"/>
        <v>195577</v>
      </c>
      <c r="BB13" s="120">
        <f t="shared" si="11"/>
        <v>792650.52845111478</v>
      </c>
    </row>
    <row r="14" spans="1:54" s="3" customFormat="1" ht="15.75" x14ac:dyDescent="0.25">
      <c r="A14" s="28">
        <v>7</v>
      </c>
      <c r="B14" s="29" t="s">
        <v>31</v>
      </c>
      <c r="C14" s="116">
        <v>24908</v>
      </c>
      <c r="D14" s="5">
        <v>70393.400499295487</v>
      </c>
      <c r="E14" s="5">
        <v>952</v>
      </c>
      <c r="F14" s="5">
        <v>3867.6603064767032</v>
      </c>
      <c r="G14" s="5">
        <v>5212</v>
      </c>
      <c r="H14" s="5">
        <v>10454.759349566917</v>
      </c>
      <c r="I14" s="5">
        <v>138</v>
      </c>
      <c r="J14" s="5">
        <v>747.80590121744342</v>
      </c>
      <c r="K14" s="5">
        <v>189</v>
      </c>
      <c r="L14" s="5">
        <v>42089.50328608157</v>
      </c>
      <c r="M14" s="117">
        <f t="shared" si="4"/>
        <v>26187</v>
      </c>
      <c r="N14" s="117">
        <f t="shared" si="5"/>
        <v>117098.3699930712</v>
      </c>
      <c r="O14" s="5">
        <v>6664</v>
      </c>
      <c r="P14" s="5">
        <v>103106.01688575376</v>
      </c>
      <c r="Q14" s="5">
        <v>251</v>
      </c>
      <c r="R14" s="5">
        <v>50330.114624051479</v>
      </c>
      <c r="S14" s="5">
        <v>75</v>
      </c>
      <c r="T14" s="5">
        <v>61551.779710866846</v>
      </c>
      <c r="U14" s="5">
        <v>0</v>
      </c>
      <c r="V14" s="5">
        <v>0</v>
      </c>
      <c r="W14" s="117">
        <f t="shared" si="6"/>
        <v>6990</v>
      </c>
      <c r="X14" s="117">
        <f t="shared" si="7"/>
        <v>214987.91122067207</v>
      </c>
      <c r="Y14" s="5">
        <v>0</v>
      </c>
      <c r="Z14" s="5">
        <v>0</v>
      </c>
      <c r="AA14" s="5">
        <v>177</v>
      </c>
      <c r="AB14" s="5">
        <v>412.82744933506791</v>
      </c>
      <c r="AC14" s="5">
        <v>978</v>
      </c>
      <c r="AD14" s="5">
        <v>9485.1106657513265</v>
      </c>
      <c r="AE14" s="5">
        <v>0</v>
      </c>
      <c r="AF14" s="5">
        <v>62.363765824086578</v>
      </c>
      <c r="AG14" s="5">
        <v>1705</v>
      </c>
      <c r="AH14" s="5">
        <v>1214.6786450450513</v>
      </c>
      <c r="AI14" s="5">
        <v>725</v>
      </c>
      <c r="AJ14" s="5">
        <v>470.36067110271478</v>
      </c>
      <c r="AK14" s="118">
        <f t="shared" si="0"/>
        <v>3585</v>
      </c>
      <c r="AL14" s="119">
        <f t="shared" si="1"/>
        <v>11645.341197058246</v>
      </c>
      <c r="AM14" s="117">
        <f t="shared" si="2"/>
        <v>36762</v>
      </c>
      <c r="AN14" s="117">
        <f t="shared" si="3"/>
        <v>343731.62241080153</v>
      </c>
      <c r="AO14" s="5">
        <v>44</v>
      </c>
      <c r="AP14" s="5">
        <v>10660.630645913127</v>
      </c>
      <c r="AQ14" s="5">
        <v>48</v>
      </c>
      <c r="AR14" s="5">
        <v>776.90762547845554</v>
      </c>
      <c r="AS14" s="5">
        <v>2179</v>
      </c>
      <c r="AT14" s="5">
        <v>80912.69446680251</v>
      </c>
      <c r="AU14" s="5">
        <v>23145</v>
      </c>
      <c r="AV14" s="5">
        <v>79698.720121440652</v>
      </c>
      <c r="AW14" s="5">
        <v>1461</v>
      </c>
      <c r="AX14" s="5">
        <v>556197.28972555255</v>
      </c>
      <c r="AY14" s="117">
        <f t="shared" si="8"/>
        <v>26877</v>
      </c>
      <c r="AZ14" s="117">
        <f t="shared" si="9"/>
        <v>728246.24258518731</v>
      </c>
      <c r="BA14" s="117">
        <f t="shared" si="10"/>
        <v>63639</v>
      </c>
      <c r="BB14" s="120">
        <f t="shared" si="11"/>
        <v>1071977.8649959888</v>
      </c>
    </row>
    <row r="15" spans="1:54" s="3" customFormat="1" ht="15.75" x14ac:dyDescent="0.25">
      <c r="A15" s="28">
        <v>8</v>
      </c>
      <c r="B15" s="29" t="s">
        <v>32</v>
      </c>
      <c r="C15" s="116">
        <v>6176</v>
      </c>
      <c r="D15" s="5">
        <v>19309.046001618481</v>
      </c>
      <c r="E15" s="5">
        <v>4536</v>
      </c>
      <c r="F15" s="5">
        <v>29674.301022574138</v>
      </c>
      <c r="G15" s="5">
        <v>3245</v>
      </c>
      <c r="H15" s="5">
        <v>12616.100827178652</v>
      </c>
      <c r="I15" s="5">
        <v>44</v>
      </c>
      <c r="J15" s="5">
        <v>911.83150426998589</v>
      </c>
      <c r="K15" s="5">
        <v>96</v>
      </c>
      <c r="L15" s="5">
        <v>14157.718908230911</v>
      </c>
      <c r="M15" s="117">
        <f t="shared" si="4"/>
        <v>10852</v>
      </c>
      <c r="N15" s="117">
        <f t="shared" si="5"/>
        <v>64052.897436693514</v>
      </c>
      <c r="O15" s="5">
        <v>5550</v>
      </c>
      <c r="P15" s="5">
        <v>38641.580195869596</v>
      </c>
      <c r="Q15" s="5">
        <v>88</v>
      </c>
      <c r="R15" s="5">
        <v>18777.679142130244</v>
      </c>
      <c r="S15" s="5">
        <v>13</v>
      </c>
      <c r="T15" s="5">
        <v>21436.672468927834</v>
      </c>
      <c r="U15" s="5">
        <v>0</v>
      </c>
      <c r="V15" s="5">
        <v>0</v>
      </c>
      <c r="W15" s="117">
        <f t="shared" si="6"/>
        <v>5651</v>
      </c>
      <c r="X15" s="117">
        <f t="shared" si="7"/>
        <v>78855.931806927678</v>
      </c>
      <c r="Y15" s="5">
        <v>118</v>
      </c>
      <c r="Z15" s="5">
        <v>128.20011985363664</v>
      </c>
      <c r="AA15" s="5">
        <v>259</v>
      </c>
      <c r="AB15" s="5">
        <v>313.62436949655802</v>
      </c>
      <c r="AC15" s="5">
        <v>624</v>
      </c>
      <c r="AD15" s="5">
        <v>24298.050033753454</v>
      </c>
      <c r="AE15" s="5">
        <v>5</v>
      </c>
      <c r="AF15" s="5">
        <v>63.348046197394069</v>
      </c>
      <c r="AG15" s="5">
        <v>601</v>
      </c>
      <c r="AH15" s="5">
        <v>753.58107269549646</v>
      </c>
      <c r="AI15" s="5">
        <v>241</v>
      </c>
      <c r="AJ15" s="5">
        <v>8008.7381871670204</v>
      </c>
      <c r="AK15" s="118">
        <f t="shared" si="0"/>
        <v>1848</v>
      </c>
      <c r="AL15" s="119">
        <f t="shared" si="1"/>
        <v>33565.541829163558</v>
      </c>
      <c r="AM15" s="117">
        <f t="shared" si="2"/>
        <v>18351</v>
      </c>
      <c r="AN15" s="117">
        <f t="shared" si="3"/>
        <v>176474.37107278476</v>
      </c>
      <c r="AO15" s="5">
        <v>27</v>
      </c>
      <c r="AP15" s="5">
        <v>210381.14281001003</v>
      </c>
      <c r="AQ15" s="5">
        <v>18</v>
      </c>
      <c r="AR15" s="5">
        <v>369.53099688930365</v>
      </c>
      <c r="AS15" s="5">
        <v>251</v>
      </c>
      <c r="AT15" s="5">
        <v>18574.18287116351</v>
      </c>
      <c r="AU15" s="5">
        <v>1315</v>
      </c>
      <c r="AV15" s="5">
        <v>10398.125806399854</v>
      </c>
      <c r="AW15" s="5">
        <v>18708</v>
      </c>
      <c r="AX15" s="5">
        <v>284338.01326911442</v>
      </c>
      <c r="AY15" s="117">
        <f t="shared" si="8"/>
        <v>20319</v>
      </c>
      <c r="AZ15" s="117">
        <f t="shared" si="9"/>
        <v>524060.9957535771</v>
      </c>
      <c r="BA15" s="117">
        <f t="shared" si="10"/>
        <v>38670</v>
      </c>
      <c r="BB15" s="120">
        <f t="shared" si="11"/>
        <v>700535.36682636186</v>
      </c>
    </row>
    <row r="16" spans="1:54" s="3" customFormat="1" ht="15.75" x14ac:dyDescent="0.25">
      <c r="A16" s="28">
        <v>9</v>
      </c>
      <c r="B16" s="29" t="s">
        <v>33</v>
      </c>
      <c r="C16" s="116">
        <v>15785</v>
      </c>
      <c r="D16" s="5">
        <v>57035.334177232107</v>
      </c>
      <c r="E16" s="5">
        <v>1896</v>
      </c>
      <c r="F16" s="5">
        <v>10639.504146391597</v>
      </c>
      <c r="G16" s="5">
        <v>1740</v>
      </c>
      <c r="H16" s="5">
        <v>5014.4325010402581</v>
      </c>
      <c r="I16" s="5">
        <v>25</v>
      </c>
      <c r="J16" s="5">
        <v>1113.9501944012759</v>
      </c>
      <c r="K16" s="5">
        <v>347</v>
      </c>
      <c r="L16" s="5">
        <v>11703.931143801814</v>
      </c>
      <c r="M16" s="117">
        <f t="shared" si="4"/>
        <v>18053</v>
      </c>
      <c r="N16" s="117">
        <f t="shared" si="5"/>
        <v>80492.719661826792</v>
      </c>
      <c r="O16" s="5">
        <v>3756</v>
      </c>
      <c r="P16" s="5">
        <v>52358.326763393125</v>
      </c>
      <c r="Q16" s="5">
        <v>63</v>
      </c>
      <c r="R16" s="5">
        <v>20818.813011198185</v>
      </c>
      <c r="S16" s="5">
        <v>4</v>
      </c>
      <c r="T16" s="5">
        <v>1979.8442531829319</v>
      </c>
      <c r="U16" s="5">
        <v>0</v>
      </c>
      <c r="V16" s="5">
        <v>0</v>
      </c>
      <c r="W16" s="117">
        <f t="shared" si="6"/>
        <v>3823</v>
      </c>
      <c r="X16" s="117">
        <f t="shared" si="7"/>
        <v>75156.984027774248</v>
      </c>
      <c r="Y16" s="5">
        <v>0</v>
      </c>
      <c r="Z16" s="5">
        <v>0</v>
      </c>
      <c r="AA16" s="5">
        <v>142</v>
      </c>
      <c r="AB16" s="5">
        <v>615.83303270903025</v>
      </c>
      <c r="AC16" s="5">
        <v>3392</v>
      </c>
      <c r="AD16" s="5">
        <v>16596.580040235527</v>
      </c>
      <c r="AE16" s="5">
        <v>0</v>
      </c>
      <c r="AF16" s="5">
        <v>1.2689298193066446E-2</v>
      </c>
      <c r="AG16" s="5">
        <v>9</v>
      </c>
      <c r="AH16" s="5">
        <v>26.876464946114631</v>
      </c>
      <c r="AI16" s="5">
        <v>38</v>
      </c>
      <c r="AJ16" s="5">
        <v>28.778642693368155</v>
      </c>
      <c r="AK16" s="118">
        <f t="shared" si="0"/>
        <v>3581</v>
      </c>
      <c r="AL16" s="119">
        <f t="shared" si="1"/>
        <v>17268.080869882233</v>
      </c>
      <c r="AM16" s="117">
        <f t="shared" si="2"/>
        <v>25457</v>
      </c>
      <c r="AN16" s="117">
        <f t="shared" si="3"/>
        <v>172917.78455948326</v>
      </c>
      <c r="AO16" s="5">
        <v>0</v>
      </c>
      <c r="AP16" s="5">
        <v>1942.8500315734161</v>
      </c>
      <c r="AQ16" s="5">
        <v>32</v>
      </c>
      <c r="AR16" s="5">
        <v>684.07456881377789</v>
      </c>
      <c r="AS16" s="5">
        <v>707</v>
      </c>
      <c r="AT16" s="5">
        <v>11905.635982553373</v>
      </c>
      <c r="AU16" s="5">
        <v>515</v>
      </c>
      <c r="AV16" s="5">
        <v>5014.8572430865861</v>
      </c>
      <c r="AW16" s="5">
        <v>13081</v>
      </c>
      <c r="AX16" s="5">
        <v>63496.097309453849</v>
      </c>
      <c r="AY16" s="117">
        <f t="shared" si="8"/>
        <v>14335</v>
      </c>
      <c r="AZ16" s="117">
        <f t="shared" si="9"/>
        <v>83043.515135480993</v>
      </c>
      <c r="BA16" s="117">
        <f t="shared" si="10"/>
        <v>39792</v>
      </c>
      <c r="BB16" s="120">
        <f t="shared" si="11"/>
        <v>255961.29969496425</v>
      </c>
    </row>
    <row r="17" spans="1:54" s="3" customFormat="1" ht="15.75" x14ac:dyDescent="0.25">
      <c r="A17" s="28">
        <v>10</v>
      </c>
      <c r="B17" s="29" t="s">
        <v>34</v>
      </c>
      <c r="C17" s="116">
        <v>405290</v>
      </c>
      <c r="D17" s="5">
        <v>1609637.6912936738</v>
      </c>
      <c r="E17" s="5">
        <v>48001</v>
      </c>
      <c r="F17" s="5">
        <v>133180.29580242588</v>
      </c>
      <c r="G17" s="5">
        <v>39480</v>
      </c>
      <c r="H17" s="5">
        <v>97230.497375622363</v>
      </c>
      <c r="I17" s="5">
        <v>2346</v>
      </c>
      <c r="J17" s="5">
        <v>40153.536084432191</v>
      </c>
      <c r="K17" s="5">
        <v>1469</v>
      </c>
      <c r="L17" s="5">
        <v>121403.66685984185</v>
      </c>
      <c r="M17" s="117">
        <f t="shared" si="4"/>
        <v>457106</v>
      </c>
      <c r="N17" s="117">
        <f t="shared" si="5"/>
        <v>1904375.1900403737</v>
      </c>
      <c r="O17" s="5">
        <v>41176</v>
      </c>
      <c r="P17" s="5">
        <v>710882.01873292879</v>
      </c>
      <c r="Q17" s="5">
        <v>7431</v>
      </c>
      <c r="R17" s="5">
        <v>566600.05873940862</v>
      </c>
      <c r="S17" s="5">
        <v>422</v>
      </c>
      <c r="T17" s="5">
        <v>292806.41333513288</v>
      </c>
      <c r="U17" s="5">
        <v>0</v>
      </c>
      <c r="V17" s="5">
        <v>0</v>
      </c>
      <c r="W17" s="117">
        <f t="shared" si="6"/>
        <v>49029</v>
      </c>
      <c r="X17" s="117">
        <f t="shared" si="7"/>
        <v>1570288.4908074704</v>
      </c>
      <c r="Y17" s="5">
        <v>2</v>
      </c>
      <c r="Z17" s="5">
        <v>185.3105785223778</v>
      </c>
      <c r="AA17" s="5">
        <v>2838</v>
      </c>
      <c r="AB17" s="5">
        <v>5201.6177700568824</v>
      </c>
      <c r="AC17" s="5">
        <v>13292</v>
      </c>
      <c r="AD17" s="5">
        <v>58987.000395264273</v>
      </c>
      <c r="AE17" s="5">
        <v>4</v>
      </c>
      <c r="AF17" s="5">
        <v>905.3641621464526</v>
      </c>
      <c r="AG17" s="5">
        <v>13395</v>
      </c>
      <c r="AH17" s="5">
        <v>18771.789949633985</v>
      </c>
      <c r="AI17" s="5">
        <v>34</v>
      </c>
      <c r="AJ17" s="5">
        <v>190.61936159193402</v>
      </c>
      <c r="AK17" s="118">
        <f t="shared" si="0"/>
        <v>29565</v>
      </c>
      <c r="AL17" s="119">
        <f t="shared" si="1"/>
        <v>84241.702217215905</v>
      </c>
      <c r="AM17" s="117">
        <f t="shared" si="2"/>
        <v>535700</v>
      </c>
      <c r="AN17" s="117">
        <f t="shared" si="3"/>
        <v>3558905.3830650598</v>
      </c>
      <c r="AO17" s="5">
        <v>1180</v>
      </c>
      <c r="AP17" s="5">
        <v>1034091.3790253901</v>
      </c>
      <c r="AQ17" s="5">
        <v>559</v>
      </c>
      <c r="AR17" s="5">
        <v>5602.4970566352231</v>
      </c>
      <c r="AS17" s="5">
        <v>8331</v>
      </c>
      <c r="AT17" s="5">
        <v>144857.59974319951</v>
      </c>
      <c r="AU17" s="5">
        <v>10542</v>
      </c>
      <c r="AV17" s="5">
        <v>68917.745125689791</v>
      </c>
      <c r="AW17" s="5">
        <v>94222</v>
      </c>
      <c r="AX17" s="5">
        <v>1644471.3107327826</v>
      </c>
      <c r="AY17" s="117">
        <f t="shared" si="8"/>
        <v>114834</v>
      </c>
      <c r="AZ17" s="117">
        <f t="shared" si="9"/>
        <v>2897940.5316836974</v>
      </c>
      <c r="BA17" s="117">
        <f t="shared" si="10"/>
        <v>650534</v>
      </c>
      <c r="BB17" s="120">
        <f t="shared" si="11"/>
        <v>6456845.9147487571</v>
      </c>
    </row>
    <row r="18" spans="1:54" s="3" customFormat="1" ht="15.75" x14ac:dyDescent="0.25">
      <c r="A18" s="28">
        <v>11</v>
      </c>
      <c r="B18" s="29" t="s">
        <v>35</v>
      </c>
      <c r="C18" s="116">
        <v>38279</v>
      </c>
      <c r="D18" s="5">
        <v>222596.93310688966</v>
      </c>
      <c r="E18" s="5">
        <v>6797</v>
      </c>
      <c r="F18" s="5">
        <v>32649.130528616934</v>
      </c>
      <c r="G18" s="5">
        <v>0</v>
      </c>
      <c r="H18" s="5">
        <v>0</v>
      </c>
      <c r="I18" s="5">
        <v>121</v>
      </c>
      <c r="J18" s="5">
        <v>6817.1886879807544</v>
      </c>
      <c r="K18" s="5">
        <v>289</v>
      </c>
      <c r="L18" s="5">
        <v>9872.4228512032169</v>
      </c>
      <c r="M18" s="117">
        <f t="shared" si="4"/>
        <v>45486</v>
      </c>
      <c r="N18" s="117">
        <f t="shared" si="5"/>
        <v>271935.67517469055</v>
      </c>
      <c r="O18" s="5">
        <v>17349</v>
      </c>
      <c r="P18" s="5">
        <v>236512.48009279513</v>
      </c>
      <c r="Q18" s="5">
        <v>879</v>
      </c>
      <c r="R18" s="5">
        <v>226321.83484960499</v>
      </c>
      <c r="S18" s="5">
        <v>9</v>
      </c>
      <c r="T18" s="5">
        <v>13220.2016610884</v>
      </c>
      <c r="U18" s="5">
        <v>0</v>
      </c>
      <c r="V18" s="5">
        <v>0</v>
      </c>
      <c r="W18" s="117">
        <f t="shared" si="6"/>
        <v>18237</v>
      </c>
      <c r="X18" s="117">
        <f t="shared" si="7"/>
        <v>476054.51660348848</v>
      </c>
      <c r="Y18" s="5">
        <v>0</v>
      </c>
      <c r="Z18" s="5">
        <v>0</v>
      </c>
      <c r="AA18" s="5">
        <v>591</v>
      </c>
      <c r="AB18" s="5">
        <v>1219.2468637968575</v>
      </c>
      <c r="AC18" s="5">
        <v>3095</v>
      </c>
      <c r="AD18" s="5">
        <v>12835.220134440389</v>
      </c>
      <c r="AE18" s="5">
        <v>2</v>
      </c>
      <c r="AF18" s="5">
        <v>33807.398810768427</v>
      </c>
      <c r="AG18" s="5">
        <v>1184</v>
      </c>
      <c r="AH18" s="5">
        <v>28194.467171956723</v>
      </c>
      <c r="AI18" s="5">
        <v>42613</v>
      </c>
      <c r="AJ18" s="5">
        <v>51715.011166048833</v>
      </c>
      <c r="AK18" s="118">
        <f t="shared" si="0"/>
        <v>47485</v>
      </c>
      <c r="AL18" s="119">
        <f t="shared" si="1"/>
        <v>127771.34414701123</v>
      </c>
      <c r="AM18" s="117">
        <f t="shared" si="2"/>
        <v>111208</v>
      </c>
      <c r="AN18" s="117">
        <f t="shared" si="3"/>
        <v>875761.5359251902</v>
      </c>
      <c r="AO18" s="5">
        <v>0</v>
      </c>
      <c r="AP18" s="5">
        <v>3.0113125000000003</v>
      </c>
      <c r="AQ18" s="5">
        <v>6</v>
      </c>
      <c r="AR18" s="5">
        <v>640.99709624736431</v>
      </c>
      <c r="AS18" s="5">
        <v>2618</v>
      </c>
      <c r="AT18" s="5">
        <v>57241.642095102827</v>
      </c>
      <c r="AU18" s="5">
        <v>912</v>
      </c>
      <c r="AV18" s="5">
        <v>12621.140286050921</v>
      </c>
      <c r="AW18" s="5">
        <v>23918</v>
      </c>
      <c r="AX18" s="5">
        <v>281407.224555386</v>
      </c>
      <c r="AY18" s="117">
        <f t="shared" si="8"/>
        <v>27454</v>
      </c>
      <c r="AZ18" s="117">
        <f t="shared" si="9"/>
        <v>351914.0153452871</v>
      </c>
      <c r="BA18" s="117">
        <f t="shared" si="10"/>
        <v>138662</v>
      </c>
      <c r="BB18" s="120">
        <f t="shared" si="11"/>
        <v>1227675.5512704772</v>
      </c>
    </row>
    <row r="19" spans="1:54" s="3" customFormat="1" ht="16.5" thickBot="1" x14ac:dyDescent="0.3">
      <c r="A19" s="30">
        <v>12</v>
      </c>
      <c r="B19" s="31" t="s">
        <v>36</v>
      </c>
      <c r="C19" s="121">
        <v>125888</v>
      </c>
      <c r="D19" s="122">
        <v>320737.19934263639</v>
      </c>
      <c r="E19" s="122">
        <v>20035</v>
      </c>
      <c r="F19" s="122">
        <v>58783.576596407409</v>
      </c>
      <c r="G19" s="122">
        <v>18487</v>
      </c>
      <c r="H19" s="122">
        <v>51057.532745602453</v>
      </c>
      <c r="I19" s="122">
        <v>97</v>
      </c>
      <c r="J19" s="122">
        <v>7194.0806763767168</v>
      </c>
      <c r="K19" s="122">
        <v>2798</v>
      </c>
      <c r="L19" s="122">
        <v>120077.94728251894</v>
      </c>
      <c r="M19" s="123">
        <f t="shared" si="4"/>
        <v>148818</v>
      </c>
      <c r="N19" s="123">
        <f t="shared" si="5"/>
        <v>506792.80389793945</v>
      </c>
      <c r="O19" s="122">
        <v>22360</v>
      </c>
      <c r="P19" s="122">
        <v>313832.59809034574</v>
      </c>
      <c r="Q19" s="122">
        <v>1622</v>
      </c>
      <c r="R19" s="122">
        <v>202087.12270956321</v>
      </c>
      <c r="S19" s="122">
        <v>154</v>
      </c>
      <c r="T19" s="122">
        <v>102573.4321419357</v>
      </c>
      <c r="U19" s="122">
        <v>0</v>
      </c>
      <c r="V19" s="122">
        <v>0</v>
      </c>
      <c r="W19" s="123">
        <f t="shared" si="6"/>
        <v>24136</v>
      </c>
      <c r="X19" s="123">
        <f t="shared" si="7"/>
        <v>618493.15294184466</v>
      </c>
      <c r="Y19" s="122">
        <v>0</v>
      </c>
      <c r="Z19" s="122">
        <v>0</v>
      </c>
      <c r="AA19" s="122">
        <v>1406</v>
      </c>
      <c r="AB19" s="122">
        <v>3122.1838044533802</v>
      </c>
      <c r="AC19" s="122">
        <v>3189</v>
      </c>
      <c r="AD19" s="122">
        <v>80715.780300138897</v>
      </c>
      <c r="AE19" s="122">
        <v>74</v>
      </c>
      <c r="AF19" s="122">
        <v>467.00737069047943</v>
      </c>
      <c r="AG19" s="122">
        <v>477</v>
      </c>
      <c r="AH19" s="122">
        <v>5517.0480994479194</v>
      </c>
      <c r="AI19" s="122">
        <v>2166</v>
      </c>
      <c r="AJ19" s="122">
        <v>1361.5978217926067</v>
      </c>
      <c r="AK19" s="124">
        <f t="shared" si="0"/>
        <v>7312</v>
      </c>
      <c r="AL19" s="125">
        <f t="shared" si="1"/>
        <v>91183.617396523274</v>
      </c>
      <c r="AM19" s="123">
        <f t="shared" si="2"/>
        <v>180266</v>
      </c>
      <c r="AN19" s="123">
        <f t="shared" si="3"/>
        <v>1216469.5742363073</v>
      </c>
      <c r="AO19" s="122">
        <v>469</v>
      </c>
      <c r="AP19" s="122">
        <v>30846.099843291129</v>
      </c>
      <c r="AQ19" s="122">
        <v>827</v>
      </c>
      <c r="AR19" s="122">
        <v>7007.7463811046491</v>
      </c>
      <c r="AS19" s="122">
        <v>2928</v>
      </c>
      <c r="AT19" s="122">
        <v>121134.75437774508</v>
      </c>
      <c r="AU19" s="122">
        <v>36586</v>
      </c>
      <c r="AV19" s="122">
        <v>175729.48729121606</v>
      </c>
      <c r="AW19" s="122">
        <v>16693</v>
      </c>
      <c r="AX19" s="122">
        <v>1031650.1110722621</v>
      </c>
      <c r="AY19" s="123">
        <f t="shared" si="8"/>
        <v>57503</v>
      </c>
      <c r="AZ19" s="123">
        <f t="shared" si="9"/>
        <v>1366368.1989656189</v>
      </c>
      <c r="BA19" s="123">
        <f t="shared" si="10"/>
        <v>237769</v>
      </c>
      <c r="BB19" s="126">
        <f t="shared" si="11"/>
        <v>2582837.7732019261</v>
      </c>
    </row>
    <row r="20" spans="1:54" s="2" customFormat="1" ht="19.5" thickBot="1" x14ac:dyDescent="0.35">
      <c r="A20" s="42" t="s">
        <v>37</v>
      </c>
      <c r="B20" s="43"/>
      <c r="C20" s="127">
        <f>SUM(C8:C19)</f>
        <v>1989427</v>
      </c>
      <c r="D20" s="25">
        <f t="shared" ref="D20:AL20" si="12">SUM(D8:D19)</f>
        <v>6321257.4615381975</v>
      </c>
      <c r="E20" s="25">
        <f t="shared" si="12"/>
        <v>532743</v>
      </c>
      <c r="F20" s="25">
        <f t="shared" si="12"/>
        <v>1399780.0563961922</v>
      </c>
      <c r="G20" s="25">
        <f t="shared" si="12"/>
        <v>329842</v>
      </c>
      <c r="H20" s="25">
        <f t="shared" si="12"/>
        <v>629944.26382889901</v>
      </c>
      <c r="I20" s="25">
        <f t="shared" si="12"/>
        <v>5514</v>
      </c>
      <c r="J20" s="25">
        <f t="shared" si="12"/>
        <v>234278.58252061336</v>
      </c>
      <c r="K20" s="25">
        <f t="shared" si="12"/>
        <v>29459</v>
      </c>
      <c r="L20" s="25">
        <f t="shared" si="12"/>
        <v>798097.25523759983</v>
      </c>
      <c r="M20" s="25">
        <f t="shared" si="12"/>
        <v>2557143</v>
      </c>
      <c r="N20" s="25">
        <f t="shared" si="12"/>
        <v>8753413.3556926046</v>
      </c>
      <c r="O20" s="25">
        <f t="shared" si="12"/>
        <v>320183</v>
      </c>
      <c r="P20" s="25">
        <f t="shared" si="12"/>
        <v>5034249.8723715814</v>
      </c>
      <c r="Q20" s="25">
        <f t="shared" si="12"/>
        <v>20289</v>
      </c>
      <c r="R20" s="25">
        <f t="shared" si="12"/>
        <v>2534032.4401901131</v>
      </c>
      <c r="S20" s="25">
        <f t="shared" si="12"/>
        <v>2449</v>
      </c>
      <c r="T20" s="25">
        <f t="shared" si="12"/>
        <v>1402336.5836212265</v>
      </c>
      <c r="U20" s="25">
        <f t="shared" si="12"/>
        <v>72455</v>
      </c>
      <c r="V20" s="25">
        <f t="shared" si="12"/>
        <v>137857.04494380904</v>
      </c>
      <c r="W20" s="25">
        <f t="shared" si="12"/>
        <v>415376</v>
      </c>
      <c r="X20" s="25">
        <f t="shared" si="12"/>
        <v>9108475.9411267322</v>
      </c>
      <c r="Y20" s="25">
        <f t="shared" si="12"/>
        <v>137</v>
      </c>
      <c r="Z20" s="25">
        <f t="shared" si="12"/>
        <v>14636.532619571344</v>
      </c>
      <c r="AA20" s="25">
        <f t="shared" si="12"/>
        <v>26777</v>
      </c>
      <c r="AB20" s="25">
        <f t="shared" si="12"/>
        <v>52887.832230124033</v>
      </c>
      <c r="AC20" s="25">
        <f t="shared" si="12"/>
        <v>82780</v>
      </c>
      <c r="AD20" s="25">
        <f t="shared" si="12"/>
        <v>723798.98920245329</v>
      </c>
      <c r="AE20" s="25">
        <f t="shared" si="12"/>
        <v>120</v>
      </c>
      <c r="AF20" s="25">
        <f t="shared" si="12"/>
        <v>38646.079329445813</v>
      </c>
      <c r="AG20" s="25">
        <f t="shared" si="12"/>
        <v>92586</v>
      </c>
      <c r="AH20" s="25">
        <f t="shared" si="12"/>
        <v>153880.17508320711</v>
      </c>
      <c r="AI20" s="25">
        <f t="shared" si="12"/>
        <v>63529</v>
      </c>
      <c r="AJ20" s="25">
        <f t="shared" si="12"/>
        <v>77523.7745406756</v>
      </c>
      <c r="AK20" s="33">
        <f t="shared" si="12"/>
        <v>265929</v>
      </c>
      <c r="AL20" s="128">
        <f t="shared" si="12"/>
        <v>1061373.3830054773</v>
      </c>
      <c r="AM20" s="25">
        <f t="shared" ref="AM20" si="13">SUM(AM8:AM19)</f>
        <v>3238448</v>
      </c>
      <c r="AN20" s="25">
        <f t="shared" ref="AN20" si="14">SUM(AN8:AN19)</f>
        <v>18923262.67982481</v>
      </c>
      <c r="AO20" s="25">
        <f t="shared" ref="AO20" si="15">SUM(AO8:AO19)</f>
        <v>4084</v>
      </c>
      <c r="AP20" s="25">
        <f t="shared" ref="AP20" si="16">SUM(AP8:AP19)</f>
        <v>1436175.7158541284</v>
      </c>
      <c r="AQ20" s="25">
        <f t="shared" ref="AQ20" si="17">SUM(AQ8:AQ19)</f>
        <v>5802</v>
      </c>
      <c r="AR20" s="25">
        <f t="shared" ref="AR20" si="18">SUM(AR8:AR19)</f>
        <v>64730.111729069737</v>
      </c>
      <c r="AS20" s="25">
        <f t="shared" ref="AS20" si="19">SUM(AS8:AS19)</f>
        <v>93509</v>
      </c>
      <c r="AT20" s="25">
        <f t="shared" ref="AT20" si="20">SUM(AT8:AT19)</f>
        <v>1753583.3091633942</v>
      </c>
      <c r="AU20" s="25">
        <f t="shared" ref="AU20" si="21">SUM(AU8:AU19)</f>
        <v>238311</v>
      </c>
      <c r="AV20" s="25">
        <f t="shared" ref="AV20:AX20" si="22">SUM(AV8:AV19)</f>
        <v>1174097.169653008</v>
      </c>
      <c r="AW20" s="25">
        <f t="shared" si="22"/>
        <v>1180335</v>
      </c>
      <c r="AX20" s="25">
        <f t="shared" si="22"/>
        <v>10112844.610323777</v>
      </c>
      <c r="AY20" s="25">
        <f t="shared" ref="AY20" si="23">SUM(AY8:AY19)</f>
        <v>1522041</v>
      </c>
      <c r="AZ20" s="25">
        <f t="shared" ref="AZ20" si="24">SUM(AZ8:AZ19)</f>
        <v>14541430.916723376</v>
      </c>
      <c r="BA20" s="25">
        <f t="shared" ref="BA20" si="25">SUM(BA8:BA19)</f>
        <v>4760489</v>
      </c>
      <c r="BB20" s="129">
        <f t="shared" ref="BB20" si="26">SUM(BB8:BB19)</f>
        <v>33464693.596548196</v>
      </c>
    </row>
    <row r="21" spans="1:54" s="2" customFormat="1" ht="21" x14ac:dyDescent="0.35">
      <c r="A21" s="44" t="s">
        <v>38</v>
      </c>
      <c r="B21" s="45"/>
      <c r="C21" s="27"/>
      <c r="D21" s="26"/>
      <c r="E21" s="6"/>
      <c r="F21" s="26"/>
      <c r="G21" s="6"/>
      <c r="H21" s="26"/>
      <c r="I21" s="6"/>
      <c r="J21" s="26"/>
      <c r="K21" s="6"/>
      <c r="L21" s="26"/>
      <c r="M21" s="6"/>
      <c r="N21" s="26"/>
      <c r="O21" s="6"/>
      <c r="P21" s="26"/>
      <c r="Q21" s="6"/>
      <c r="R21" s="26"/>
      <c r="S21" s="6"/>
      <c r="T21" s="26"/>
      <c r="U21" s="6"/>
      <c r="V21" s="26"/>
      <c r="W21" s="6"/>
      <c r="X21" s="26"/>
      <c r="Y21" s="6"/>
      <c r="Z21" s="26"/>
      <c r="AA21" s="6"/>
      <c r="AB21" s="26"/>
      <c r="AC21" s="6"/>
      <c r="AD21" s="26"/>
      <c r="AE21" s="6"/>
      <c r="AF21" s="26"/>
      <c r="AG21" s="6"/>
      <c r="AH21" s="26"/>
      <c r="AI21" s="6"/>
      <c r="AJ21" s="26"/>
      <c r="AK21" s="32"/>
      <c r="AL21" s="37"/>
      <c r="AM21" s="6"/>
      <c r="AN21" s="26"/>
      <c r="AO21" s="6"/>
      <c r="AP21" s="26"/>
      <c r="AQ21" s="6"/>
      <c r="AR21" s="26"/>
      <c r="AS21" s="6"/>
      <c r="AT21" s="26"/>
      <c r="AU21" s="6"/>
      <c r="AV21" s="26"/>
      <c r="AW21" s="6"/>
      <c r="AX21" s="26"/>
      <c r="AY21" s="6"/>
      <c r="AZ21" s="26"/>
      <c r="BA21" s="6"/>
      <c r="BB21" s="38"/>
    </row>
    <row r="22" spans="1:54" s="3" customFormat="1" ht="15.75" x14ac:dyDescent="0.25">
      <c r="A22" s="28">
        <v>13</v>
      </c>
      <c r="B22" s="29" t="s">
        <v>39</v>
      </c>
      <c r="C22" s="116">
        <v>42428</v>
      </c>
      <c r="D22" s="5">
        <v>89270.258207253602</v>
      </c>
      <c r="E22" s="5">
        <v>93237</v>
      </c>
      <c r="F22" s="5">
        <v>83680.654732972442</v>
      </c>
      <c r="G22" s="5">
        <v>9852</v>
      </c>
      <c r="H22" s="5">
        <v>6392.7502011874567</v>
      </c>
      <c r="I22" s="5">
        <v>36</v>
      </c>
      <c r="J22" s="5">
        <v>4439.7321934919073</v>
      </c>
      <c r="K22" s="5">
        <v>2492</v>
      </c>
      <c r="L22" s="5">
        <v>368427.14286143362</v>
      </c>
      <c r="M22" s="117">
        <f t="shared" si="4"/>
        <v>138193</v>
      </c>
      <c r="N22" s="117">
        <f t="shared" si="5"/>
        <v>545817.78799515159</v>
      </c>
      <c r="O22" s="5">
        <v>14523</v>
      </c>
      <c r="P22" s="5">
        <v>756633.73665299325</v>
      </c>
      <c r="Q22" s="5">
        <v>4660</v>
      </c>
      <c r="R22" s="5">
        <v>818514.15657557605</v>
      </c>
      <c r="S22" s="5">
        <v>788</v>
      </c>
      <c r="T22" s="5">
        <v>385677.38840161311</v>
      </c>
      <c r="U22" s="5">
        <v>0</v>
      </c>
      <c r="V22" s="5">
        <v>0</v>
      </c>
      <c r="W22" s="117">
        <f t="shared" si="6"/>
        <v>19971</v>
      </c>
      <c r="X22" s="117">
        <f t="shared" si="7"/>
        <v>1960825.2816301824</v>
      </c>
      <c r="Y22" s="5">
        <v>0</v>
      </c>
      <c r="Z22" s="5">
        <v>0</v>
      </c>
      <c r="AA22" s="5">
        <v>263</v>
      </c>
      <c r="AB22" s="5">
        <v>980.38321237934292</v>
      </c>
      <c r="AC22" s="5">
        <v>830</v>
      </c>
      <c r="AD22" s="5">
        <v>7448.2527617891037</v>
      </c>
      <c r="AE22" s="5">
        <v>0</v>
      </c>
      <c r="AF22" s="5">
        <v>0</v>
      </c>
      <c r="AG22" s="5">
        <v>612</v>
      </c>
      <c r="AH22" s="5">
        <v>24336.255138965684</v>
      </c>
      <c r="AI22" s="5">
        <v>10262</v>
      </c>
      <c r="AJ22" s="5">
        <v>2249.8738302718457</v>
      </c>
      <c r="AK22" s="118">
        <f t="shared" ref="AK22:AK43" si="27">Y22+AA22+AC22+AE22+AG22+AI22</f>
        <v>11967</v>
      </c>
      <c r="AL22" s="119">
        <f t="shared" ref="AL22:AL43" si="28">Z22+AB22+AD22+AF22+AH22+AJ22</f>
        <v>35014.764943405979</v>
      </c>
      <c r="AM22" s="117">
        <f t="shared" ref="AM22:AM43" si="29">M22+W22+AK22</f>
        <v>170131</v>
      </c>
      <c r="AN22" s="117">
        <f t="shared" ref="AN22:AN43" si="30">N22+X22+AL22</f>
        <v>2541657.8345687399</v>
      </c>
      <c r="AO22" s="5">
        <v>71</v>
      </c>
      <c r="AP22" s="5">
        <v>3291.2722269197761</v>
      </c>
      <c r="AQ22" s="5">
        <v>74</v>
      </c>
      <c r="AR22" s="5">
        <v>1316.2063448195224</v>
      </c>
      <c r="AS22" s="5">
        <v>1294</v>
      </c>
      <c r="AT22" s="5">
        <v>59964.093573432954</v>
      </c>
      <c r="AU22" s="5">
        <v>20379</v>
      </c>
      <c r="AV22" s="5">
        <v>103444.88291126168</v>
      </c>
      <c r="AW22" s="5">
        <v>195447</v>
      </c>
      <c r="AX22" s="5">
        <v>1734146.1653807685</v>
      </c>
      <c r="AY22" s="117">
        <f t="shared" si="8"/>
        <v>217265</v>
      </c>
      <c r="AZ22" s="117">
        <f t="shared" si="9"/>
        <v>1902162.6204372025</v>
      </c>
      <c r="BA22" s="117">
        <f t="shared" ref="BA22:BA43" si="31">AM22+AY22</f>
        <v>387396</v>
      </c>
      <c r="BB22" s="120">
        <f t="shared" ref="BB22:BB43" si="32">AN22+AZ22</f>
        <v>4443820.4550059419</v>
      </c>
    </row>
    <row r="23" spans="1:54" s="3" customFormat="1" ht="15.75" x14ac:dyDescent="0.25">
      <c r="A23" s="28">
        <v>14</v>
      </c>
      <c r="B23" s="29" t="s">
        <v>40</v>
      </c>
      <c r="C23" s="116">
        <v>112</v>
      </c>
      <c r="D23" s="5">
        <v>1920.710522615504</v>
      </c>
      <c r="E23" s="5">
        <v>32157</v>
      </c>
      <c r="F23" s="5">
        <v>27911.805781388146</v>
      </c>
      <c r="G23" s="5">
        <v>32157</v>
      </c>
      <c r="H23" s="5">
        <v>27911.813457487173</v>
      </c>
      <c r="I23" s="5">
        <v>0</v>
      </c>
      <c r="J23" s="5">
        <v>0</v>
      </c>
      <c r="K23" s="5">
        <v>4154</v>
      </c>
      <c r="L23" s="5">
        <v>42852.15872004487</v>
      </c>
      <c r="M23" s="117">
        <f t="shared" si="4"/>
        <v>36423</v>
      </c>
      <c r="N23" s="117">
        <f t="shared" si="5"/>
        <v>72684.675024048513</v>
      </c>
      <c r="O23" s="5">
        <v>42172</v>
      </c>
      <c r="P23" s="5">
        <v>68687.306694869054</v>
      </c>
      <c r="Q23" s="5">
        <v>435</v>
      </c>
      <c r="R23" s="5">
        <v>32135.395740363332</v>
      </c>
      <c r="S23" s="5">
        <v>111</v>
      </c>
      <c r="T23" s="5">
        <v>6658.4582139180484</v>
      </c>
      <c r="U23" s="5">
        <v>3</v>
      </c>
      <c r="V23" s="5">
        <v>23651.019061075684</v>
      </c>
      <c r="W23" s="117">
        <f t="shared" si="6"/>
        <v>42721</v>
      </c>
      <c r="X23" s="117">
        <f t="shared" si="7"/>
        <v>131132.1797102261</v>
      </c>
      <c r="Y23" s="5">
        <v>0</v>
      </c>
      <c r="Z23" s="5">
        <v>0</v>
      </c>
      <c r="AA23" s="5">
        <v>0</v>
      </c>
      <c r="AB23" s="5">
        <v>127.37876877540164</v>
      </c>
      <c r="AC23" s="5">
        <v>850</v>
      </c>
      <c r="AD23" s="5">
        <v>6487.6777156531298</v>
      </c>
      <c r="AE23" s="5">
        <v>0</v>
      </c>
      <c r="AF23" s="5">
        <v>0</v>
      </c>
      <c r="AG23" s="5">
        <v>1662</v>
      </c>
      <c r="AH23" s="5">
        <v>21283.332080864031</v>
      </c>
      <c r="AI23" s="5">
        <v>17363</v>
      </c>
      <c r="AJ23" s="5">
        <v>5560.5144996954896</v>
      </c>
      <c r="AK23" s="118">
        <f t="shared" si="27"/>
        <v>19875</v>
      </c>
      <c r="AL23" s="119">
        <f t="shared" si="28"/>
        <v>33458.903064988051</v>
      </c>
      <c r="AM23" s="117">
        <f t="shared" si="29"/>
        <v>99019</v>
      </c>
      <c r="AN23" s="117">
        <f t="shared" si="30"/>
        <v>237275.75779926268</v>
      </c>
      <c r="AO23" s="5">
        <v>0</v>
      </c>
      <c r="AP23" s="5">
        <v>0</v>
      </c>
      <c r="AQ23" s="5">
        <v>2</v>
      </c>
      <c r="AR23" s="5">
        <v>145.7197059951998</v>
      </c>
      <c r="AS23" s="5">
        <v>542</v>
      </c>
      <c r="AT23" s="5">
        <v>23139.843320156844</v>
      </c>
      <c r="AU23" s="5">
        <v>11852</v>
      </c>
      <c r="AV23" s="5">
        <v>51743.638830910262</v>
      </c>
      <c r="AW23" s="5">
        <v>17074</v>
      </c>
      <c r="AX23" s="5">
        <v>217122.08474476967</v>
      </c>
      <c r="AY23" s="117">
        <f t="shared" si="8"/>
        <v>29470</v>
      </c>
      <c r="AZ23" s="117">
        <f t="shared" si="9"/>
        <v>292151.28660183196</v>
      </c>
      <c r="BA23" s="117">
        <f t="shared" si="31"/>
        <v>128489</v>
      </c>
      <c r="BB23" s="120">
        <f t="shared" si="32"/>
        <v>529427.04440109467</v>
      </c>
    </row>
    <row r="24" spans="1:54" s="3" customFormat="1" ht="15.75" x14ac:dyDescent="0.25">
      <c r="A24" s="28">
        <v>15</v>
      </c>
      <c r="B24" s="29" t="s">
        <v>41</v>
      </c>
      <c r="C24" s="116">
        <v>0</v>
      </c>
      <c r="D24" s="5">
        <v>0</v>
      </c>
      <c r="E24" s="5">
        <v>1435</v>
      </c>
      <c r="F24" s="5">
        <v>6745.0888299499529</v>
      </c>
      <c r="G24" s="5">
        <v>1435</v>
      </c>
      <c r="H24" s="5">
        <v>6745.0873537019015</v>
      </c>
      <c r="I24" s="5">
        <v>0</v>
      </c>
      <c r="J24" s="5">
        <v>0</v>
      </c>
      <c r="K24" s="5">
        <v>0</v>
      </c>
      <c r="L24" s="5">
        <v>0</v>
      </c>
      <c r="M24" s="117">
        <f t="shared" si="4"/>
        <v>1435</v>
      </c>
      <c r="N24" s="117">
        <f t="shared" si="5"/>
        <v>6745.0888299499529</v>
      </c>
      <c r="O24" s="5">
        <v>4</v>
      </c>
      <c r="P24" s="5">
        <v>358.24752486824474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117">
        <f t="shared" si="6"/>
        <v>4</v>
      </c>
      <c r="X24" s="117">
        <f t="shared" si="7"/>
        <v>358.24752486824474</v>
      </c>
      <c r="Y24" s="5">
        <v>0</v>
      </c>
      <c r="Z24" s="5">
        <v>0</v>
      </c>
      <c r="AA24" s="5">
        <v>3</v>
      </c>
      <c r="AB24" s="5">
        <v>3.3502355360180269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37</v>
      </c>
      <c r="AJ24" s="5">
        <v>41.274036020013284</v>
      </c>
      <c r="AK24" s="118">
        <f t="shared" si="27"/>
        <v>40</v>
      </c>
      <c r="AL24" s="119">
        <f t="shared" si="28"/>
        <v>44.62427155603131</v>
      </c>
      <c r="AM24" s="117">
        <f t="shared" si="29"/>
        <v>1479</v>
      </c>
      <c r="AN24" s="117">
        <f t="shared" si="30"/>
        <v>7147.9606263742289</v>
      </c>
      <c r="AO24" s="5">
        <v>0</v>
      </c>
      <c r="AP24" s="5">
        <v>0</v>
      </c>
      <c r="AQ24" s="5">
        <v>0</v>
      </c>
      <c r="AR24" s="5">
        <v>0</v>
      </c>
      <c r="AS24" s="5">
        <v>18</v>
      </c>
      <c r="AT24" s="5">
        <v>428.75979780698231</v>
      </c>
      <c r="AU24" s="5">
        <v>579</v>
      </c>
      <c r="AV24" s="5">
        <v>2154.5953553767858</v>
      </c>
      <c r="AW24" s="5">
        <v>163</v>
      </c>
      <c r="AX24" s="5">
        <v>12681.267404783452</v>
      </c>
      <c r="AY24" s="117">
        <f t="shared" si="8"/>
        <v>760</v>
      </c>
      <c r="AZ24" s="117">
        <f t="shared" si="9"/>
        <v>15264.622557967221</v>
      </c>
      <c r="BA24" s="117">
        <f t="shared" si="31"/>
        <v>2239</v>
      </c>
      <c r="BB24" s="120">
        <f t="shared" si="32"/>
        <v>22412.583184341449</v>
      </c>
    </row>
    <row r="25" spans="1:54" s="3" customFormat="1" ht="15.75" x14ac:dyDescent="0.25">
      <c r="A25" s="28">
        <v>16</v>
      </c>
      <c r="B25" s="29" t="s">
        <v>42</v>
      </c>
      <c r="C25" s="11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117">
        <f t="shared" si="4"/>
        <v>0</v>
      </c>
      <c r="N25" s="117">
        <f t="shared" si="5"/>
        <v>0</v>
      </c>
      <c r="O25" s="5">
        <v>239</v>
      </c>
      <c r="P25" s="5">
        <v>26337.319125309346</v>
      </c>
      <c r="Q25" s="5">
        <v>76</v>
      </c>
      <c r="R25" s="5">
        <v>20584.23988872263</v>
      </c>
      <c r="S25" s="5">
        <v>3</v>
      </c>
      <c r="T25" s="5">
        <v>2511.5204620352297</v>
      </c>
      <c r="U25" s="5">
        <v>0</v>
      </c>
      <c r="V25" s="5">
        <v>0</v>
      </c>
      <c r="W25" s="117">
        <f t="shared" si="6"/>
        <v>318</v>
      </c>
      <c r="X25" s="117">
        <f t="shared" si="7"/>
        <v>49433.079476067207</v>
      </c>
      <c r="Y25" s="5">
        <v>0</v>
      </c>
      <c r="Z25" s="5">
        <v>0</v>
      </c>
      <c r="AA25" s="5">
        <v>5</v>
      </c>
      <c r="AB25" s="5">
        <v>1117.8322893304332</v>
      </c>
      <c r="AC25" s="5">
        <v>25</v>
      </c>
      <c r="AD25" s="5">
        <v>1257.6983142804195</v>
      </c>
      <c r="AE25" s="5">
        <v>0</v>
      </c>
      <c r="AF25" s="5">
        <v>0</v>
      </c>
      <c r="AG25" s="5">
        <v>3</v>
      </c>
      <c r="AH25" s="5">
        <v>928.97164087799104</v>
      </c>
      <c r="AI25" s="5">
        <v>1</v>
      </c>
      <c r="AJ25" s="5">
        <v>173.19733244700612</v>
      </c>
      <c r="AK25" s="118">
        <f t="shared" si="27"/>
        <v>34</v>
      </c>
      <c r="AL25" s="119">
        <f t="shared" si="28"/>
        <v>3477.6995769358496</v>
      </c>
      <c r="AM25" s="117">
        <f t="shared" si="29"/>
        <v>352</v>
      </c>
      <c r="AN25" s="117">
        <f t="shared" si="30"/>
        <v>52910.779053003054</v>
      </c>
      <c r="AO25" s="5">
        <v>0</v>
      </c>
      <c r="AP25" s="5">
        <v>0</v>
      </c>
      <c r="AQ25" s="5">
        <v>0</v>
      </c>
      <c r="AR25" s="5">
        <v>8.6828858694172855</v>
      </c>
      <c r="AS25" s="5">
        <v>58</v>
      </c>
      <c r="AT25" s="5">
        <v>1515.0473333085158</v>
      </c>
      <c r="AU25" s="5">
        <v>599</v>
      </c>
      <c r="AV25" s="5">
        <v>2514.3567530543332</v>
      </c>
      <c r="AW25" s="5">
        <v>1197</v>
      </c>
      <c r="AX25" s="5">
        <v>19830.788071981508</v>
      </c>
      <c r="AY25" s="117">
        <f t="shared" si="8"/>
        <v>1854</v>
      </c>
      <c r="AZ25" s="117">
        <f t="shared" si="9"/>
        <v>23868.875044213775</v>
      </c>
      <c r="BA25" s="117">
        <f t="shared" si="31"/>
        <v>2206</v>
      </c>
      <c r="BB25" s="120">
        <f t="shared" si="32"/>
        <v>76779.65409721683</v>
      </c>
    </row>
    <row r="26" spans="1:54" s="3" customFormat="1" ht="15.75" x14ac:dyDescent="0.25">
      <c r="A26" s="28">
        <v>17</v>
      </c>
      <c r="B26" s="29" t="s">
        <v>43</v>
      </c>
      <c r="C26" s="116">
        <v>15690</v>
      </c>
      <c r="D26" s="5">
        <v>50933.582497363052</v>
      </c>
      <c r="E26" s="5">
        <v>8401</v>
      </c>
      <c r="F26" s="5">
        <v>17810.829783220575</v>
      </c>
      <c r="G26" s="5">
        <v>3216</v>
      </c>
      <c r="H26" s="5">
        <v>1525.4692789796884</v>
      </c>
      <c r="I26" s="5">
        <v>15</v>
      </c>
      <c r="J26" s="5">
        <v>605.26181944984569</v>
      </c>
      <c r="K26" s="5">
        <v>29</v>
      </c>
      <c r="L26" s="5">
        <v>1243.341933679209</v>
      </c>
      <c r="M26" s="117">
        <f t="shared" si="4"/>
        <v>24135</v>
      </c>
      <c r="N26" s="117">
        <f t="shared" si="5"/>
        <v>70593.016033712687</v>
      </c>
      <c r="O26" s="5">
        <v>775</v>
      </c>
      <c r="P26" s="5">
        <v>21805.360012840585</v>
      </c>
      <c r="Q26" s="5">
        <v>37</v>
      </c>
      <c r="R26" s="5">
        <v>2217.5725996851952</v>
      </c>
      <c r="S26" s="5">
        <v>12</v>
      </c>
      <c r="T26" s="5">
        <v>398.38694790228902</v>
      </c>
      <c r="U26" s="5">
        <v>0</v>
      </c>
      <c r="V26" s="5">
        <v>0</v>
      </c>
      <c r="W26" s="117">
        <f t="shared" si="6"/>
        <v>824</v>
      </c>
      <c r="X26" s="117">
        <f t="shared" si="7"/>
        <v>24421.31956042807</v>
      </c>
      <c r="Y26" s="5">
        <v>3</v>
      </c>
      <c r="Z26" s="5">
        <v>57.355924060926405</v>
      </c>
      <c r="AA26" s="5">
        <v>6</v>
      </c>
      <c r="AB26" s="5">
        <v>1221.2186048974461</v>
      </c>
      <c r="AC26" s="5">
        <v>64960</v>
      </c>
      <c r="AD26" s="5">
        <v>110370.48663941312</v>
      </c>
      <c r="AE26" s="5">
        <v>75</v>
      </c>
      <c r="AF26" s="5">
        <v>11854.477964204827</v>
      </c>
      <c r="AG26" s="5">
        <v>3</v>
      </c>
      <c r="AH26" s="5">
        <v>62.823119760495807</v>
      </c>
      <c r="AI26" s="5">
        <v>2851</v>
      </c>
      <c r="AJ26" s="5">
        <v>5353.0149968698315</v>
      </c>
      <c r="AK26" s="118">
        <f t="shared" si="27"/>
        <v>67898</v>
      </c>
      <c r="AL26" s="119">
        <f t="shared" si="28"/>
        <v>128919.37724920665</v>
      </c>
      <c r="AM26" s="117">
        <f t="shared" si="29"/>
        <v>92857</v>
      </c>
      <c r="AN26" s="117">
        <f t="shared" si="30"/>
        <v>223933.7128433474</v>
      </c>
      <c r="AO26" s="5">
        <v>557</v>
      </c>
      <c r="AP26" s="5">
        <v>2754.0361913489814</v>
      </c>
      <c r="AQ26" s="5">
        <v>9</v>
      </c>
      <c r="AR26" s="5">
        <v>72.189502061068424</v>
      </c>
      <c r="AS26" s="5">
        <v>592</v>
      </c>
      <c r="AT26" s="5">
        <v>13139.002490023577</v>
      </c>
      <c r="AU26" s="5">
        <v>153</v>
      </c>
      <c r="AV26" s="5">
        <v>1869.6009201320469</v>
      </c>
      <c r="AW26" s="5">
        <v>6821</v>
      </c>
      <c r="AX26" s="5">
        <v>51130.03458954455</v>
      </c>
      <c r="AY26" s="117">
        <f t="shared" si="8"/>
        <v>8132</v>
      </c>
      <c r="AZ26" s="117">
        <f t="shared" si="9"/>
        <v>68964.863693110223</v>
      </c>
      <c r="BA26" s="117">
        <f t="shared" si="31"/>
        <v>100989</v>
      </c>
      <c r="BB26" s="120">
        <f t="shared" si="32"/>
        <v>292898.57653645764</v>
      </c>
    </row>
    <row r="27" spans="1:54" s="3" customFormat="1" ht="15.75" x14ac:dyDescent="0.25">
      <c r="A27" s="28">
        <v>18</v>
      </c>
      <c r="B27" s="29" t="s">
        <v>44</v>
      </c>
      <c r="C27" s="11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117">
        <f t="shared" si="4"/>
        <v>0</v>
      </c>
      <c r="N27" s="117">
        <f t="shared" si="5"/>
        <v>0</v>
      </c>
      <c r="O27" s="5">
        <v>6</v>
      </c>
      <c r="P27" s="5">
        <v>42.717500252451181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117">
        <f t="shared" si="6"/>
        <v>6</v>
      </c>
      <c r="X27" s="117">
        <f t="shared" si="7"/>
        <v>42.717500252451181</v>
      </c>
      <c r="Y27" s="5">
        <v>0</v>
      </c>
      <c r="Z27" s="5">
        <v>0</v>
      </c>
      <c r="AA27" s="5">
        <v>0</v>
      </c>
      <c r="AB27" s="5">
        <v>0</v>
      </c>
      <c r="AC27" s="5">
        <v>5</v>
      </c>
      <c r="AD27" s="5">
        <v>96.45</v>
      </c>
      <c r="AE27" s="5">
        <v>0</v>
      </c>
      <c r="AF27" s="5">
        <v>0</v>
      </c>
      <c r="AG27" s="5">
        <v>0</v>
      </c>
      <c r="AH27" s="5">
        <v>0</v>
      </c>
      <c r="AI27" s="5">
        <v>2</v>
      </c>
      <c r="AJ27" s="5">
        <v>10.900107783763209</v>
      </c>
      <c r="AK27" s="118">
        <f t="shared" si="27"/>
        <v>7</v>
      </c>
      <c r="AL27" s="119">
        <f t="shared" si="28"/>
        <v>107.35010778376321</v>
      </c>
      <c r="AM27" s="117">
        <f t="shared" si="29"/>
        <v>13</v>
      </c>
      <c r="AN27" s="117">
        <f t="shared" si="30"/>
        <v>150.06760803621438</v>
      </c>
      <c r="AO27" s="5">
        <v>0</v>
      </c>
      <c r="AP27" s="5">
        <v>0</v>
      </c>
      <c r="AQ27" s="5">
        <v>0</v>
      </c>
      <c r="AR27" s="5">
        <v>0</v>
      </c>
      <c r="AS27" s="5">
        <v>4</v>
      </c>
      <c r="AT27" s="5">
        <v>63.000038547455773</v>
      </c>
      <c r="AU27" s="5">
        <v>1</v>
      </c>
      <c r="AV27" s="5">
        <v>6.9999967278617499</v>
      </c>
      <c r="AW27" s="5">
        <v>1683</v>
      </c>
      <c r="AX27" s="5">
        <v>8992.7400862837421</v>
      </c>
      <c r="AY27" s="117">
        <f t="shared" si="8"/>
        <v>1688</v>
      </c>
      <c r="AZ27" s="117">
        <f t="shared" si="9"/>
        <v>9062.7401215590598</v>
      </c>
      <c r="BA27" s="117">
        <f t="shared" si="31"/>
        <v>1701</v>
      </c>
      <c r="BB27" s="120">
        <f t="shared" si="32"/>
        <v>9212.8077295952735</v>
      </c>
    </row>
    <row r="28" spans="1:54" s="3" customFormat="1" ht="15.75" x14ac:dyDescent="0.25">
      <c r="A28" s="28">
        <v>19</v>
      </c>
      <c r="B28" s="29" t="s">
        <v>45</v>
      </c>
      <c r="C28" s="116">
        <v>1395</v>
      </c>
      <c r="D28" s="5">
        <v>9138.5558961476654</v>
      </c>
      <c r="E28" s="5">
        <v>44</v>
      </c>
      <c r="F28" s="5">
        <v>290.81417024639956</v>
      </c>
      <c r="G28" s="5">
        <v>0</v>
      </c>
      <c r="H28" s="5">
        <v>0</v>
      </c>
      <c r="I28" s="5">
        <v>1</v>
      </c>
      <c r="J28" s="5">
        <v>95.797308534378033</v>
      </c>
      <c r="K28" s="5">
        <v>4</v>
      </c>
      <c r="L28" s="5">
        <v>76.704704830983943</v>
      </c>
      <c r="M28" s="117">
        <f t="shared" si="4"/>
        <v>1444</v>
      </c>
      <c r="N28" s="117">
        <f t="shared" si="5"/>
        <v>9601.8720797594269</v>
      </c>
      <c r="O28" s="5">
        <v>482</v>
      </c>
      <c r="P28" s="5">
        <v>33366.854778933804</v>
      </c>
      <c r="Q28" s="5">
        <v>528</v>
      </c>
      <c r="R28" s="5">
        <v>20457.017606664205</v>
      </c>
      <c r="S28" s="5">
        <v>239</v>
      </c>
      <c r="T28" s="5">
        <v>31036.168306906249</v>
      </c>
      <c r="U28" s="5">
        <v>0</v>
      </c>
      <c r="V28" s="5">
        <v>0</v>
      </c>
      <c r="W28" s="117">
        <f t="shared" si="6"/>
        <v>1249</v>
      </c>
      <c r="X28" s="117">
        <f t="shared" si="7"/>
        <v>84860.040692504263</v>
      </c>
      <c r="Y28" s="5">
        <v>0</v>
      </c>
      <c r="Z28" s="5">
        <v>0</v>
      </c>
      <c r="AA28" s="5">
        <v>1</v>
      </c>
      <c r="AB28" s="5">
        <v>1.5869406011634535</v>
      </c>
      <c r="AC28" s="5">
        <v>22</v>
      </c>
      <c r="AD28" s="5">
        <v>261.8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118">
        <f t="shared" si="27"/>
        <v>23</v>
      </c>
      <c r="AL28" s="119">
        <f t="shared" si="28"/>
        <v>263.38694060116347</v>
      </c>
      <c r="AM28" s="117">
        <f t="shared" si="29"/>
        <v>2716</v>
      </c>
      <c r="AN28" s="117">
        <f t="shared" si="30"/>
        <v>94725.299712864857</v>
      </c>
      <c r="AO28" s="5">
        <v>0</v>
      </c>
      <c r="AP28" s="5">
        <v>0</v>
      </c>
      <c r="AQ28" s="5">
        <v>0</v>
      </c>
      <c r="AR28" s="5">
        <v>0</v>
      </c>
      <c r="AS28" s="5">
        <v>24</v>
      </c>
      <c r="AT28" s="5">
        <v>874.85094535233156</v>
      </c>
      <c r="AU28" s="5">
        <v>243</v>
      </c>
      <c r="AV28" s="5">
        <v>892.55054908092814</v>
      </c>
      <c r="AW28" s="5">
        <v>13847</v>
      </c>
      <c r="AX28" s="5">
        <v>378319.27077623777</v>
      </c>
      <c r="AY28" s="117">
        <f t="shared" si="8"/>
        <v>14114</v>
      </c>
      <c r="AZ28" s="117">
        <f t="shared" si="9"/>
        <v>380086.67227067106</v>
      </c>
      <c r="BA28" s="117">
        <f t="shared" si="31"/>
        <v>16830</v>
      </c>
      <c r="BB28" s="120">
        <f t="shared" si="32"/>
        <v>474811.97198353591</v>
      </c>
    </row>
    <row r="29" spans="1:54" s="3" customFormat="1" ht="15.75" x14ac:dyDescent="0.25">
      <c r="A29" s="28">
        <v>20</v>
      </c>
      <c r="B29" s="29" t="s">
        <v>46</v>
      </c>
      <c r="C29" s="116">
        <v>89293</v>
      </c>
      <c r="D29" s="5">
        <v>389634.71489089925</v>
      </c>
      <c r="E29" s="5">
        <v>153635</v>
      </c>
      <c r="F29" s="5">
        <v>599838.87518223631</v>
      </c>
      <c r="G29" s="5">
        <v>36610</v>
      </c>
      <c r="H29" s="5">
        <v>96687.617108253529</v>
      </c>
      <c r="I29" s="5">
        <v>74</v>
      </c>
      <c r="J29" s="5">
        <v>7173.359775993189</v>
      </c>
      <c r="K29" s="5">
        <v>8425</v>
      </c>
      <c r="L29" s="5">
        <v>453613.0504119948</v>
      </c>
      <c r="M29" s="117">
        <f t="shared" si="4"/>
        <v>251427</v>
      </c>
      <c r="N29" s="117">
        <f t="shared" si="5"/>
        <v>1450260.0002611235</v>
      </c>
      <c r="O29" s="5">
        <v>48728</v>
      </c>
      <c r="P29" s="5">
        <v>1830044.939288269</v>
      </c>
      <c r="Q29" s="5">
        <v>15412</v>
      </c>
      <c r="R29" s="5">
        <v>1811549.2128497043</v>
      </c>
      <c r="S29" s="5">
        <v>6140</v>
      </c>
      <c r="T29" s="5">
        <v>1108395.6763236946</v>
      </c>
      <c r="U29" s="5">
        <v>0</v>
      </c>
      <c r="V29" s="5">
        <v>0</v>
      </c>
      <c r="W29" s="117">
        <f t="shared" si="6"/>
        <v>70280</v>
      </c>
      <c r="X29" s="117">
        <f t="shared" si="7"/>
        <v>4749989.8284616675</v>
      </c>
      <c r="Y29" s="5">
        <v>0</v>
      </c>
      <c r="Z29" s="5">
        <v>0</v>
      </c>
      <c r="AA29" s="5">
        <v>13</v>
      </c>
      <c r="AB29" s="5">
        <v>2114.6018771056883</v>
      </c>
      <c r="AC29" s="5">
        <v>14541</v>
      </c>
      <c r="AD29" s="5">
        <v>132154.20523432372</v>
      </c>
      <c r="AE29" s="5">
        <v>0</v>
      </c>
      <c r="AF29" s="5">
        <v>0</v>
      </c>
      <c r="AG29" s="5">
        <v>879</v>
      </c>
      <c r="AH29" s="5">
        <v>13971.917728705781</v>
      </c>
      <c r="AI29" s="5">
        <v>48137</v>
      </c>
      <c r="AJ29" s="5">
        <v>146093.66</v>
      </c>
      <c r="AK29" s="118">
        <f t="shared" si="27"/>
        <v>63570</v>
      </c>
      <c r="AL29" s="119">
        <f t="shared" si="28"/>
        <v>294334.38484013517</v>
      </c>
      <c r="AM29" s="117">
        <f t="shared" si="29"/>
        <v>385277</v>
      </c>
      <c r="AN29" s="117">
        <f t="shared" si="30"/>
        <v>6494584.2135629263</v>
      </c>
      <c r="AO29" s="5">
        <v>17313</v>
      </c>
      <c r="AP29" s="5">
        <v>76453.409331219751</v>
      </c>
      <c r="AQ29" s="5">
        <v>11</v>
      </c>
      <c r="AR29" s="5">
        <v>2563.52545265041</v>
      </c>
      <c r="AS29" s="5">
        <v>25003</v>
      </c>
      <c r="AT29" s="5">
        <v>767210.91894309106</v>
      </c>
      <c r="AU29" s="5">
        <v>147326</v>
      </c>
      <c r="AV29" s="5">
        <v>456388.29870601115</v>
      </c>
      <c r="AW29" s="5">
        <v>315839</v>
      </c>
      <c r="AX29" s="5">
        <v>4087194.5259967041</v>
      </c>
      <c r="AY29" s="117">
        <f t="shared" si="8"/>
        <v>505492</v>
      </c>
      <c r="AZ29" s="117">
        <f t="shared" si="9"/>
        <v>5389810.6784296762</v>
      </c>
      <c r="BA29" s="117">
        <f t="shared" si="31"/>
        <v>890769</v>
      </c>
      <c r="BB29" s="120">
        <f t="shared" si="32"/>
        <v>11884394.891992602</v>
      </c>
    </row>
    <row r="30" spans="1:54" s="3" customFormat="1" ht="15.75" x14ac:dyDescent="0.25">
      <c r="A30" s="28">
        <v>21</v>
      </c>
      <c r="B30" s="29" t="s">
        <v>47</v>
      </c>
      <c r="C30" s="116">
        <v>98717</v>
      </c>
      <c r="D30" s="5">
        <v>277333.73182131519</v>
      </c>
      <c r="E30" s="5">
        <v>132212</v>
      </c>
      <c r="F30" s="5">
        <v>435407.81904142449</v>
      </c>
      <c r="G30" s="5">
        <v>46853</v>
      </c>
      <c r="H30" s="5">
        <v>137165.34541476498</v>
      </c>
      <c r="I30" s="5">
        <v>3</v>
      </c>
      <c r="J30" s="5">
        <v>84.685044861069372</v>
      </c>
      <c r="K30" s="5">
        <v>3534</v>
      </c>
      <c r="L30" s="5">
        <v>375120.80568252003</v>
      </c>
      <c r="M30" s="117">
        <f t="shared" si="4"/>
        <v>234466</v>
      </c>
      <c r="N30" s="117">
        <f t="shared" si="5"/>
        <v>1087947.0415901206</v>
      </c>
      <c r="O30" s="5">
        <v>46717</v>
      </c>
      <c r="P30" s="5">
        <v>2369835.4689637604</v>
      </c>
      <c r="Q30" s="5">
        <v>11135</v>
      </c>
      <c r="R30" s="5">
        <v>1797330.0101774386</v>
      </c>
      <c r="S30" s="5">
        <v>2305</v>
      </c>
      <c r="T30" s="5">
        <v>510887.61887593567</v>
      </c>
      <c r="U30" s="5">
        <v>0</v>
      </c>
      <c r="V30" s="5">
        <v>0</v>
      </c>
      <c r="W30" s="117">
        <f t="shared" si="6"/>
        <v>60157</v>
      </c>
      <c r="X30" s="117">
        <f t="shared" si="7"/>
        <v>4678053.0980171347</v>
      </c>
      <c r="Y30" s="5">
        <v>0</v>
      </c>
      <c r="Z30" s="5">
        <v>0</v>
      </c>
      <c r="AA30" s="5">
        <v>595</v>
      </c>
      <c r="AB30" s="5">
        <v>2436.069016358033</v>
      </c>
      <c r="AC30" s="5">
        <v>3776</v>
      </c>
      <c r="AD30" s="5">
        <v>31986.917037726515</v>
      </c>
      <c r="AE30" s="5">
        <v>0</v>
      </c>
      <c r="AF30" s="5">
        <v>0</v>
      </c>
      <c r="AG30" s="5">
        <v>6</v>
      </c>
      <c r="AH30" s="5">
        <v>209.00964153892949</v>
      </c>
      <c r="AI30" s="5">
        <v>159</v>
      </c>
      <c r="AJ30" s="5">
        <v>56.280144025092746</v>
      </c>
      <c r="AK30" s="118">
        <f t="shared" si="27"/>
        <v>4536</v>
      </c>
      <c r="AL30" s="119">
        <f t="shared" si="28"/>
        <v>34688.275839648566</v>
      </c>
      <c r="AM30" s="117">
        <f t="shared" si="29"/>
        <v>299159</v>
      </c>
      <c r="AN30" s="117">
        <f t="shared" si="30"/>
        <v>5800688.4154469036</v>
      </c>
      <c r="AO30" s="5">
        <v>47</v>
      </c>
      <c r="AP30" s="5">
        <v>7646.5648695514319</v>
      </c>
      <c r="AQ30" s="5">
        <v>314</v>
      </c>
      <c r="AR30" s="5">
        <v>9322.4212951024638</v>
      </c>
      <c r="AS30" s="5">
        <v>8390</v>
      </c>
      <c r="AT30" s="5">
        <v>310175.88887562288</v>
      </c>
      <c r="AU30" s="5">
        <v>64914</v>
      </c>
      <c r="AV30" s="5">
        <v>483526.99084036035</v>
      </c>
      <c r="AW30" s="5">
        <v>677134</v>
      </c>
      <c r="AX30" s="5">
        <v>2957300.9727569236</v>
      </c>
      <c r="AY30" s="117">
        <f t="shared" si="8"/>
        <v>750799</v>
      </c>
      <c r="AZ30" s="117">
        <f t="shared" si="9"/>
        <v>3767972.8386375606</v>
      </c>
      <c r="BA30" s="117">
        <f t="shared" si="31"/>
        <v>1049958</v>
      </c>
      <c r="BB30" s="120">
        <f t="shared" si="32"/>
        <v>9568661.2540844642</v>
      </c>
    </row>
    <row r="31" spans="1:54" s="3" customFormat="1" ht="15.75" x14ac:dyDescent="0.25">
      <c r="A31" s="28">
        <v>22</v>
      </c>
      <c r="B31" s="29" t="s">
        <v>48</v>
      </c>
      <c r="C31" s="116">
        <v>23553</v>
      </c>
      <c r="D31" s="5">
        <v>48352.150668534305</v>
      </c>
      <c r="E31" s="5">
        <v>650</v>
      </c>
      <c r="F31" s="5">
        <v>4026.417735173347</v>
      </c>
      <c r="G31" s="5">
        <v>472</v>
      </c>
      <c r="H31" s="5">
        <v>2292.5346048213096</v>
      </c>
      <c r="I31" s="5">
        <v>14</v>
      </c>
      <c r="J31" s="5">
        <v>354.52352833938386</v>
      </c>
      <c r="K31" s="5">
        <v>407</v>
      </c>
      <c r="L31" s="5">
        <v>15701.600805824104</v>
      </c>
      <c r="M31" s="117">
        <f t="shared" si="4"/>
        <v>24624</v>
      </c>
      <c r="N31" s="117">
        <f t="shared" si="5"/>
        <v>68434.692737871141</v>
      </c>
      <c r="O31" s="5">
        <v>6149</v>
      </c>
      <c r="P31" s="5">
        <v>84161.678354725547</v>
      </c>
      <c r="Q31" s="5">
        <v>202</v>
      </c>
      <c r="R31" s="5">
        <v>26843.332131761563</v>
      </c>
      <c r="S31" s="5">
        <v>22</v>
      </c>
      <c r="T31" s="5">
        <v>11755.759971240705</v>
      </c>
      <c r="U31" s="5">
        <v>0</v>
      </c>
      <c r="V31" s="5">
        <v>0</v>
      </c>
      <c r="W31" s="117">
        <f t="shared" si="6"/>
        <v>6373</v>
      </c>
      <c r="X31" s="117">
        <f t="shared" si="7"/>
        <v>122760.77045772782</v>
      </c>
      <c r="Y31" s="5">
        <v>0</v>
      </c>
      <c r="Z31" s="5">
        <v>0</v>
      </c>
      <c r="AA31" s="5">
        <v>217</v>
      </c>
      <c r="AB31" s="5">
        <v>357.44338195992526</v>
      </c>
      <c r="AC31" s="5">
        <v>1093</v>
      </c>
      <c r="AD31" s="5">
        <v>39898.385904865354</v>
      </c>
      <c r="AE31" s="5">
        <v>14</v>
      </c>
      <c r="AF31" s="5">
        <v>87.862483201387548</v>
      </c>
      <c r="AG31" s="5">
        <v>18</v>
      </c>
      <c r="AH31" s="5">
        <v>9.9470757321976979</v>
      </c>
      <c r="AI31" s="5">
        <v>0</v>
      </c>
      <c r="AJ31" s="5">
        <v>27.626575332437636</v>
      </c>
      <c r="AK31" s="118">
        <f t="shared" si="27"/>
        <v>1342</v>
      </c>
      <c r="AL31" s="119">
        <f t="shared" si="28"/>
        <v>40381.265421091302</v>
      </c>
      <c r="AM31" s="117">
        <f t="shared" si="29"/>
        <v>32339</v>
      </c>
      <c r="AN31" s="117">
        <f t="shared" si="30"/>
        <v>231576.72861669026</v>
      </c>
      <c r="AO31" s="5">
        <v>64</v>
      </c>
      <c r="AP31" s="5">
        <v>4322.6014345696549</v>
      </c>
      <c r="AQ31" s="5">
        <v>69</v>
      </c>
      <c r="AR31" s="5">
        <v>950.06230311503327</v>
      </c>
      <c r="AS31" s="5">
        <v>1465</v>
      </c>
      <c r="AT31" s="5">
        <v>44189.452614078968</v>
      </c>
      <c r="AU31" s="5">
        <v>1656</v>
      </c>
      <c r="AV31" s="5">
        <v>18159.261210970613</v>
      </c>
      <c r="AW31" s="5">
        <v>15643</v>
      </c>
      <c r="AX31" s="5">
        <v>323195.92555327108</v>
      </c>
      <c r="AY31" s="117">
        <f t="shared" si="8"/>
        <v>18897</v>
      </c>
      <c r="AZ31" s="117">
        <f t="shared" si="9"/>
        <v>390817.30311600538</v>
      </c>
      <c r="BA31" s="117">
        <f t="shared" si="31"/>
        <v>51236</v>
      </c>
      <c r="BB31" s="120">
        <f t="shared" si="32"/>
        <v>622394.03173269564</v>
      </c>
    </row>
    <row r="32" spans="1:54" s="3" customFormat="1" ht="15.75" x14ac:dyDescent="0.25">
      <c r="A32" s="28">
        <v>23</v>
      </c>
      <c r="B32" s="29" t="s">
        <v>49</v>
      </c>
      <c r="C32" s="116">
        <v>4069</v>
      </c>
      <c r="D32" s="5">
        <v>41579.596450851146</v>
      </c>
      <c r="E32" s="5">
        <v>58097</v>
      </c>
      <c r="F32" s="5">
        <v>80848.875157265327</v>
      </c>
      <c r="G32" s="5">
        <v>50456</v>
      </c>
      <c r="H32" s="5">
        <v>50930.940836673144</v>
      </c>
      <c r="I32" s="5">
        <v>0</v>
      </c>
      <c r="J32" s="5">
        <v>0</v>
      </c>
      <c r="K32" s="5">
        <v>12</v>
      </c>
      <c r="L32" s="5">
        <v>1857.6899314457953</v>
      </c>
      <c r="M32" s="117">
        <f t="shared" si="4"/>
        <v>62178</v>
      </c>
      <c r="N32" s="117">
        <f t="shared" si="5"/>
        <v>124286.16153956226</v>
      </c>
      <c r="O32" s="5">
        <v>8124</v>
      </c>
      <c r="P32" s="5">
        <v>248620.5222694249</v>
      </c>
      <c r="Q32" s="5">
        <v>1062</v>
      </c>
      <c r="R32" s="5">
        <v>78994.751260330639</v>
      </c>
      <c r="S32" s="5">
        <v>256</v>
      </c>
      <c r="T32" s="5">
        <v>7703.2640779915937</v>
      </c>
      <c r="U32" s="5">
        <v>0</v>
      </c>
      <c r="V32" s="5">
        <v>0</v>
      </c>
      <c r="W32" s="117">
        <f t="shared" si="6"/>
        <v>9442</v>
      </c>
      <c r="X32" s="117">
        <f t="shared" si="7"/>
        <v>335318.53760774713</v>
      </c>
      <c r="Y32" s="5">
        <v>0</v>
      </c>
      <c r="Z32" s="5">
        <v>0</v>
      </c>
      <c r="AA32" s="5">
        <v>0</v>
      </c>
      <c r="AB32" s="5">
        <v>162.04254473824275</v>
      </c>
      <c r="AC32" s="5">
        <v>1697</v>
      </c>
      <c r="AD32" s="5">
        <v>13947.923882601892</v>
      </c>
      <c r="AE32" s="5">
        <v>0</v>
      </c>
      <c r="AF32" s="5">
        <v>0</v>
      </c>
      <c r="AG32" s="5">
        <v>0</v>
      </c>
      <c r="AH32" s="5">
        <v>0</v>
      </c>
      <c r="AI32" s="5">
        <v>143</v>
      </c>
      <c r="AJ32" s="5">
        <v>68.911668219224666</v>
      </c>
      <c r="AK32" s="118">
        <f t="shared" si="27"/>
        <v>1840</v>
      </c>
      <c r="AL32" s="119">
        <f t="shared" si="28"/>
        <v>14178.878095559359</v>
      </c>
      <c r="AM32" s="117">
        <f t="shared" si="29"/>
        <v>73460</v>
      </c>
      <c r="AN32" s="117">
        <f t="shared" si="30"/>
        <v>473783.57724286878</v>
      </c>
      <c r="AO32" s="5">
        <v>6</v>
      </c>
      <c r="AP32" s="5">
        <v>43.542100730945378</v>
      </c>
      <c r="AQ32" s="5">
        <v>46</v>
      </c>
      <c r="AR32" s="5">
        <v>1363.5890308755659</v>
      </c>
      <c r="AS32" s="5">
        <v>1983</v>
      </c>
      <c r="AT32" s="5">
        <v>71506.400958783663</v>
      </c>
      <c r="AU32" s="5">
        <v>47419</v>
      </c>
      <c r="AV32" s="5">
        <v>218765.77815121107</v>
      </c>
      <c r="AW32" s="5">
        <v>341913</v>
      </c>
      <c r="AX32" s="5">
        <v>362316.83123531565</v>
      </c>
      <c r="AY32" s="117">
        <f t="shared" si="8"/>
        <v>391367</v>
      </c>
      <c r="AZ32" s="117">
        <f t="shared" si="9"/>
        <v>653996.14147691685</v>
      </c>
      <c r="BA32" s="117">
        <f t="shared" si="31"/>
        <v>464827</v>
      </c>
      <c r="BB32" s="120">
        <f t="shared" si="32"/>
        <v>1127779.7187197856</v>
      </c>
    </row>
    <row r="33" spans="1:54" s="3" customFormat="1" ht="15.75" x14ac:dyDescent="0.25">
      <c r="A33" s="28">
        <v>24</v>
      </c>
      <c r="B33" s="29" t="s">
        <v>50</v>
      </c>
      <c r="C33" s="116">
        <v>9349</v>
      </c>
      <c r="D33" s="5">
        <v>20085.702564495325</v>
      </c>
      <c r="E33" s="5">
        <v>103295</v>
      </c>
      <c r="F33" s="5">
        <v>108704.80383088641</v>
      </c>
      <c r="G33" s="5">
        <v>85193</v>
      </c>
      <c r="H33" s="5">
        <v>100041.02228453297</v>
      </c>
      <c r="I33" s="5">
        <v>2</v>
      </c>
      <c r="J33" s="5">
        <v>10.961446274549328</v>
      </c>
      <c r="K33" s="5">
        <v>213</v>
      </c>
      <c r="L33" s="5">
        <v>66978.623369834866</v>
      </c>
      <c r="M33" s="117">
        <f t="shared" si="4"/>
        <v>112859</v>
      </c>
      <c r="N33" s="117">
        <f t="shared" si="5"/>
        <v>195780.09121149115</v>
      </c>
      <c r="O33" s="5">
        <v>27195</v>
      </c>
      <c r="P33" s="5">
        <v>460806.05473372195</v>
      </c>
      <c r="Q33" s="5">
        <v>2831</v>
      </c>
      <c r="R33" s="5">
        <v>466301.19153801084</v>
      </c>
      <c r="S33" s="5">
        <v>216</v>
      </c>
      <c r="T33" s="5">
        <v>103092.29983060516</v>
      </c>
      <c r="U33" s="5">
        <v>0</v>
      </c>
      <c r="V33" s="5">
        <v>0</v>
      </c>
      <c r="W33" s="117">
        <f t="shared" si="6"/>
        <v>30242</v>
      </c>
      <c r="X33" s="117">
        <f t="shared" si="7"/>
        <v>1030199.5461023379</v>
      </c>
      <c r="Y33" s="5">
        <v>2</v>
      </c>
      <c r="Z33" s="5">
        <v>69.293282184617709</v>
      </c>
      <c r="AA33" s="5">
        <v>0</v>
      </c>
      <c r="AB33" s="5">
        <v>216.18883339996239</v>
      </c>
      <c r="AC33" s="5">
        <v>1339</v>
      </c>
      <c r="AD33" s="5">
        <v>6667.3544973566031</v>
      </c>
      <c r="AE33" s="5">
        <v>0</v>
      </c>
      <c r="AF33" s="5">
        <v>0</v>
      </c>
      <c r="AG33" s="5">
        <v>38</v>
      </c>
      <c r="AH33" s="5">
        <v>1081.6271837440913</v>
      </c>
      <c r="AI33" s="5">
        <v>1519</v>
      </c>
      <c r="AJ33" s="5">
        <v>580.74021157170375</v>
      </c>
      <c r="AK33" s="118">
        <f t="shared" si="27"/>
        <v>2898</v>
      </c>
      <c r="AL33" s="119">
        <f t="shared" si="28"/>
        <v>8615.2040082569783</v>
      </c>
      <c r="AM33" s="117">
        <f t="shared" si="29"/>
        <v>145999</v>
      </c>
      <c r="AN33" s="117">
        <f t="shared" si="30"/>
        <v>1234594.8413220861</v>
      </c>
      <c r="AO33" s="5">
        <v>0</v>
      </c>
      <c r="AP33" s="5">
        <v>0</v>
      </c>
      <c r="AQ33" s="5">
        <v>6</v>
      </c>
      <c r="AR33" s="5">
        <v>578.72995115603749</v>
      </c>
      <c r="AS33" s="5">
        <v>1158</v>
      </c>
      <c r="AT33" s="5">
        <v>8801.794254066308</v>
      </c>
      <c r="AU33" s="5">
        <v>3471</v>
      </c>
      <c r="AV33" s="5">
        <v>64805.038933398275</v>
      </c>
      <c r="AW33" s="5">
        <v>107379</v>
      </c>
      <c r="AX33" s="5">
        <v>825077.59950490692</v>
      </c>
      <c r="AY33" s="117">
        <f t="shared" si="8"/>
        <v>112014</v>
      </c>
      <c r="AZ33" s="117">
        <f t="shared" si="9"/>
        <v>899263.1626435275</v>
      </c>
      <c r="BA33" s="117">
        <f t="shared" si="31"/>
        <v>258013</v>
      </c>
      <c r="BB33" s="120">
        <f t="shared" si="32"/>
        <v>2133858.0039656134</v>
      </c>
    </row>
    <row r="34" spans="1:54" s="3" customFormat="1" ht="15.75" x14ac:dyDescent="0.25">
      <c r="A34" s="28">
        <v>25</v>
      </c>
      <c r="B34" s="29" t="s">
        <v>51</v>
      </c>
      <c r="C34" s="116">
        <v>0</v>
      </c>
      <c r="D34" s="5">
        <v>0</v>
      </c>
      <c r="E34" s="5">
        <v>6</v>
      </c>
      <c r="F34" s="5">
        <v>1313.8279420006061</v>
      </c>
      <c r="G34" s="5">
        <v>1</v>
      </c>
      <c r="H34" s="5">
        <v>1296.083570388626</v>
      </c>
      <c r="I34" s="5">
        <v>0</v>
      </c>
      <c r="J34" s="5">
        <v>0</v>
      </c>
      <c r="K34" s="5">
        <v>0</v>
      </c>
      <c r="L34" s="5">
        <v>0</v>
      </c>
      <c r="M34" s="117">
        <f t="shared" si="4"/>
        <v>6</v>
      </c>
      <c r="N34" s="117">
        <f t="shared" si="5"/>
        <v>1313.8279420006061</v>
      </c>
      <c r="O34" s="5">
        <v>49</v>
      </c>
      <c r="P34" s="5">
        <v>624.97807946162152</v>
      </c>
      <c r="Q34" s="5">
        <v>5</v>
      </c>
      <c r="R34" s="5">
        <v>2487.4547084799106</v>
      </c>
      <c r="S34" s="5">
        <v>3</v>
      </c>
      <c r="T34" s="5">
        <v>3440.5267207746174</v>
      </c>
      <c r="U34" s="5">
        <v>0</v>
      </c>
      <c r="V34" s="5">
        <v>0</v>
      </c>
      <c r="W34" s="117">
        <f t="shared" si="6"/>
        <v>57</v>
      </c>
      <c r="X34" s="117">
        <f t="shared" si="7"/>
        <v>6552.9595087161497</v>
      </c>
      <c r="Y34" s="5">
        <v>0</v>
      </c>
      <c r="Z34" s="5">
        <v>0</v>
      </c>
      <c r="AA34" s="5">
        <v>5</v>
      </c>
      <c r="AB34" s="5">
        <v>9.8371190129088752</v>
      </c>
      <c r="AC34" s="5">
        <v>16</v>
      </c>
      <c r="AD34" s="5">
        <v>285.27999999999997</v>
      </c>
      <c r="AE34" s="5">
        <v>0</v>
      </c>
      <c r="AF34" s="5">
        <v>0</v>
      </c>
      <c r="AG34" s="5">
        <v>2</v>
      </c>
      <c r="AH34" s="5">
        <v>2.1800097628173534</v>
      </c>
      <c r="AI34" s="5">
        <v>27</v>
      </c>
      <c r="AJ34" s="5">
        <v>755.9528201377442</v>
      </c>
      <c r="AK34" s="118">
        <f t="shared" si="27"/>
        <v>50</v>
      </c>
      <c r="AL34" s="119">
        <f t="shared" si="28"/>
        <v>1053.2499489134705</v>
      </c>
      <c r="AM34" s="117">
        <f t="shared" si="29"/>
        <v>113</v>
      </c>
      <c r="AN34" s="117">
        <f t="shared" si="30"/>
        <v>8920.037399630226</v>
      </c>
      <c r="AO34" s="5">
        <v>0</v>
      </c>
      <c r="AP34" s="5">
        <v>0</v>
      </c>
      <c r="AQ34" s="5">
        <v>0</v>
      </c>
      <c r="AR34" s="5">
        <v>0</v>
      </c>
      <c r="AS34" s="5">
        <v>10</v>
      </c>
      <c r="AT34" s="5">
        <v>149.79978925914986</v>
      </c>
      <c r="AU34" s="5">
        <v>203</v>
      </c>
      <c r="AV34" s="5">
        <v>1929.2047043929415</v>
      </c>
      <c r="AW34" s="5">
        <v>54</v>
      </c>
      <c r="AX34" s="5">
        <v>601.185884643995</v>
      </c>
      <c r="AY34" s="117">
        <f t="shared" si="8"/>
        <v>267</v>
      </c>
      <c r="AZ34" s="117">
        <f t="shared" si="9"/>
        <v>2680.1903782960862</v>
      </c>
      <c r="BA34" s="117">
        <f t="shared" si="31"/>
        <v>380</v>
      </c>
      <c r="BB34" s="120">
        <f t="shared" si="32"/>
        <v>11600.227777926313</v>
      </c>
    </row>
    <row r="35" spans="1:54" s="3" customFormat="1" ht="15.75" x14ac:dyDescent="0.25">
      <c r="A35" s="28">
        <v>26</v>
      </c>
      <c r="B35" s="29" t="s">
        <v>52</v>
      </c>
      <c r="C35" s="116">
        <v>7</v>
      </c>
      <c r="D35" s="5">
        <v>11.270330759845898</v>
      </c>
      <c r="E35" s="5">
        <v>3</v>
      </c>
      <c r="F35" s="5">
        <v>929.80273260927936</v>
      </c>
      <c r="G35" s="5">
        <v>0</v>
      </c>
      <c r="H35" s="5">
        <v>0</v>
      </c>
      <c r="I35" s="5">
        <v>8</v>
      </c>
      <c r="J35" s="5">
        <v>593.94331291314381</v>
      </c>
      <c r="K35" s="5">
        <v>163</v>
      </c>
      <c r="L35" s="5">
        <v>4742.6687558562971</v>
      </c>
      <c r="M35" s="117">
        <f t="shared" si="4"/>
        <v>181</v>
      </c>
      <c r="N35" s="117">
        <f t="shared" si="5"/>
        <v>6277.6851321385657</v>
      </c>
      <c r="O35" s="5">
        <v>610</v>
      </c>
      <c r="P35" s="5">
        <v>35610.891228356501</v>
      </c>
      <c r="Q35" s="5">
        <v>181</v>
      </c>
      <c r="R35" s="5">
        <v>5311.5269291399836</v>
      </c>
      <c r="S35" s="5">
        <v>207</v>
      </c>
      <c r="T35" s="5">
        <v>14171.097278622923</v>
      </c>
      <c r="U35" s="5">
        <v>7</v>
      </c>
      <c r="V35" s="5">
        <v>1578.5854192837505</v>
      </c>
      <c r="W35" s="117">
        <f t="shared" si="6"/>
        <v>1005</v>
      </c>
      <c r="X35" s="117">
        <f t="shared" si="7"/>
        <v>56672.100855403158</v>
      </c>
      <c r="Y35" s="5">
        <v>19</v>
      </c>
      <c r="Z35" s="5">
        <v>134.26850755973516</v>
      </c>
      <c r="AA35" s="5">
        <v>57</v>
      </c>
      <c r="AB35" s="5">
        <v>341.47873767200332</v>
      </c>
      <c r="AC35" s="5">
        <v>2</v>
      </c>
      <c r="AD35" s="5">
        <v>20716.117569788672</v>
      </c>
      <c r="AE35" s="5">
        <v>0</v>
      </c>
      <c r="AF35" s="5">
        <v>0</v>
      </c>
      <c r="AG35" s="5">
        <v>0</v>
      </c>
      <c r="AH35" s="5">
        <v>0</v>
      </c>
      <c r="AI35" s="5">
        <v>6</v>
      </c>
      <c r="AJ35" s="5">
        <v>2.7311649096132804</v>
      </c>
      <c r="AK35" s="118">
        <f t="shared" si="27"/>
        <v>84</v>
      </c>
      <c r="AL35" s="119">
        <f t="shared" si="28"/>
        <v>21194.595979930022</v>
      </c>
      <c r="AM35" s="117">
        <f t="shared" si="29"/>
        <v>1270</v>
      </c>
      <c r="AN35" s="117">
        <f t="shared" si="30"/>
        <v>84144.381967471738</v>
      </c>
      <c r="AO35" s="5">
        <v>3</v>
      </c>
      <c r="AP35" s="5">
        <v>2893.8217742663655</v>
      </c>
      <c r="AQ35" s="5">
        <v>1</v>
      </c>
      <c r="AR35" s="5">
        <v>53.743610699465286</v>
      </c>
      <c r="AS35" s="5">
        <v>22</v>
      </c>
      <c r="AT35" s="5">
        <v>483.58082936620957</v>
      </c>
      <c r="AU35" s="5">
        <v>140</v>
      </c>
      <c r="AV35" s="5">
        <v>2815.1826828824514</v>
      </c>
      <c r="AW35" s="5">
        <v>1085</v>
      </c>
      <c r="AX35" s="5">
        <v>8556.4642511573147</v>
      </c>
      <c r="AY35" s="117">
        <f t="shared" si="8"/>
        <v>1251</v>
      </c>
      <c r="AZ35" s="117">
        <f t="shared" si="9"/>
        <v>14802.793148371806</v>
      </c>
      <c r="BA35" s="117">
        <f t="shared" si="31"/>
        <v>2521</v>
      </c>
      <c r="BB35" s="120">
        <f t="shared" si="32"/>
        <v>98947.175115843536</v>
      </c>
    </row>
    <row r="36" spans="1:54" s="3" customFormat="1" ht="15.75" x14ac:dyDescent="0.25">
      <c r="A36" s="28">
        <v>27</v>
      </c>
      <c r="B36" s="29" t="s">
        <v>53</v>
      </c>
      <c r="C36" s="116">
        <v>0</v>
      </c>
      <c r="D36" s="5">
        <v>0</v>
      </c>
      <c r="E36" s="5">
        <v>7</v>
      </c>
      <c r="F36" s="5">
        <v>0</v>
      </c>
      <c r="G36" s="5">
        <v>7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117">
        <f t="shared" si="4"/>
        <v>7</v>
      </c>
      <c r="N36" s="117">
        <f t="shared" si="5"/>
        <v>0</v>
      </c>
      <c r="O36" s="5">
        <v>16</v>
      </c>
      <c r="P36" s="5">
        <v>371.76629939157471</v>
      </c>
      <c r="Q36" s="5">
        <v>7</v>
      </c>
      <c r="R36" s="5">
        <v>0</v>
      </c>
      <c r="S36" s="5">
        <v>3</v>
      </c>
      <c r="T36" s="5">
        <v>0</v>
      </c>
      <c r="U36" s="5">
        <v>0</v>
      </c>
      <c r="V36" s="5">
        <v>0</v>
      </c>
      <c r="W36" s="117">
        <f t="shared" si="6"/>
        <v>26</v>
      </c>
      <c r="X36" s="117">
        <f t="shared" si="7"/>
        <v>371.76629939157471</v>
      </c>
      <c r="Y36" s="5">
        <v>0</v>
      </c>
      <c r="Z36" s="5">
        <v>0</v>
      </c>
      <c r="AA36" s="5">
        <v>0</v>
      </c>
      <c r="AB36" s="5">
        <v>0</v>
      </c>
      <c r="AC36" s="5">
        <v>24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118">
        <f t="shared" si="27"/>
        <v>24</v>
      </c>
      <c r="AL36" s="119">
        <f t="shared" si="28"/>
        <v>0</v>
      </c>
      <c r="AM36" s="117">
        <f t="shared" si="29"/>
        <v>57</v>
      </c>
      <c r="AN36" s="117">
        <f t="shared" si="30"/>
        <v>371.76629939157471</v>
      </c>
      <c r="AO36" s="5">
        <v>7</v>
      </c>
      <c r="AP36" s="5">
        <v>0</v>
      </c>
      <c r="AQ36" s="5">
        <v>0</v>
      </c>
      <c r="AR36" s="5">
        <v>0</v>
      </c>
      <c r="AS36" s="5">
        <v>119</v>
      </c>
      <c r="AT36" s="5">
        <v>3413.1983324734811</v>
      </c>
      <c r="AU36" s="5">
        <v>224</v>
      </c>
      <c r="AV36" s="5">
        <v>1317.3993841835813</v>
      </c>
      <c r="AW36" s="5">
        <v>68</v>
      </c>
      <c r="AX36" s="5">
        <v>3515.2681991202189</v>
      </c>
      <c r="AY36" s="117">
        <f t="shared" si="8"/>
        <v>418</v>
      </c>
      <c r="AZ36" s="117">
        <f t="shared" si="9"/>
        <v>8245.8659157772818</v>
      </c>
      <c r="BA36" s="117">
        <f t="shared" si="31"/>
        <v>475</v>
      </c>
      <c r="BB36" s="120">
        <f t="shared" si="32"/>
        <v>8617.6322151688564</v>
      </c>
    </row>
    <row r="37" spans="1:54" s="3" customFormat="1" ht="15.75" x14ac:dyDescent="0.25">
      <c r="A37" s="28">
        <v>28</v>
      </c>
      <c r="B37" s="29" t="s">
        <v>54</v>
      </c>
      <c r="C37" s="116">
        <v>200</v>
      </c>
      <c r="D37" s="5">
        <v>1386.292219219491</v>
      </c>
      <c r="E37" s="5">
        <v>41566</v>
      </c>
      <c r="F37" s="5">
        <v>114874.98377098396</v>
      </c>
      <c r="G37" s="5">
        <v>19525</v>
      </c>
      <c r="H37" s="5">
        <v>15351.767846856035</v>
      </c>
      <c r="I37" s="5">
        <v>46</v>
      </c>
      <c r="J37" s="5">
        <v>2622.9085372282825</v>
      </c>
      <c r="K37" s="5">
        <v>2187</v>
      </c>
      <c r="L37" s="5">
        <v>468190.06237812655</v>
      </c>
      <c r="M37" s="117">
        <f t="shared" si="4"/>
        <v>43999</v>
      </c>
      <c r="N37" s="117">
        <f t="shared" si="5"/>
        <v>587074.24690555828</v>
      </c>
      <c r="O37" s="5">
        <v>12455</v>
      </c>
      <c r="P37" s="5">
        <v>498090.11549242976</v>
      </c>
      <c r="Q37" s="5">
        <v>3747</v>
      </c>
      <c r="R37" s="5">
        <v>537016.62209560571</v>
      </c>
      <c r="S37" s="5">
        <v>935</v>
      </c>
      <c r="T37" s="5">
        <v>268887.19524759753</v>
      </c>
      <c r="U37" s="5">
        <v>1</v>
      </c>
      <c r="V37" s="5">
        <v>270.37461058674694</v>
      </c>
      <c r="W37" s="117">
        <f t="shared" si="6"/>
        <v>17138</v>
      </c>
      <c r="X37" s="117">
        <f t="shared" si="7"/>
        <v>1304264.3074462197</v>
      </c>
      <c r="Y37" s="5">
        <v>0</v>
      </c>
      <c r="Z37" s="5">
        <v>0</v>
      </c>
      <c r="AA37" s="5">
        <v>0</v>
      </c>
      <c r="AB37" s="5">
        <v>0.63804032877007788</v>
      </c>
      <c r="AC37" s="5">
        <v>124</v>
      </c>
      <c r="AD37" s="5">
        <v>3454.6556704514896</v>
      </c>
      <c r="AE37" s="5">
        <v>0</v>
      </c>
      <c r="AF37" s="5">
        <v>0</v>
      </c>
      <c r="AG37" s="5">
        <v>2</v>
      </c>
      <c r="AH37" s="5">
        <v>1113.9576048218523</v>
      </c>
      <c r="AI37" s="5">
        <v>20</v>
      </c>
      <c r="AJ37" s="5">
        <v>1100.935438014774</v>
      </c>
      <c r="AK37" s="118">
        <f t="shared" si="27"/>
        <v>146</v>
      </c>
      <c r="AL37" s="119">
        <f t="shared" si="28"/>
        <v>5670.1867536168866</v>
      </c>
      <c r="AM37" s="117">
        <f t="shared" si="29"/>
        <v>61283</v>
      </c>
      <c r="AN37" s="117">
        <f t="shared" si="30"/>
        <v>1897008.7411053949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2521</v>
      </c>
      <c r="AV37" s="5">
        <v>16785.741501165496</v>
      </c>
      <c r="AW37" s="5">
        <v>85242</v>
      </c>
      <c r="AX37" s="5">
        <v>1291666.9001672764</v>
      </c>
      <c r="AY37" s="117">
        <f t="shared" si="8"/>
        <v>87763</v>
      </c>
      <c r="AZ37" s="117">
        <f t="shared" si="9"/>
        <v>1308452.6416684419</v>
      </c>
      <c r="BA37" s="117">
        <f t="shared" si="31"/>
        <v>149046</v>
      </c>
      <c r="BB37" s="120">
        <f t="shared" si="32"/>
        <v>3205461.3827738371</v>
      </c>
    </row>
    <row r="38" spans="1:54" s="3" customFormat="1" ht="15.75" x14ac:dyDescent="0.25">
      <c r="A38" s="28">
        <v>29</v>
      </c>
      <c r="B38" s="29" t="s">
        <v>55</v>
      </c>
      <c r="C38" s="116">
        <v>9789</v>
      </c>
      <c r="D38" s="5">
        <v>10906.287288874764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39</v>
      </c>
      <c r="L38" s="5">
        <v>18962.315741000286</v>
      </c>
      <c r="M38" s="117">
        <f t="shared" si="4"/>
        <v>9828</v>
      </c>
      <c r="N38" s="117">
        <f t="shared" si="5"/>
        <v>29868.603029875048</v>
      </c>
      <c r="O38" s="5">
        <v>183</v>
      </c>
      <c r="P38" s="5">
        <v>15349.216593788869</v>
      </c>
      <c r="Q38" s="5">
        <v>232</v>
      </c>
      <c r="R38" s="5">
        <v>35358.357554506554</v>
      </c>
      <c r="S38" s="5">
        <v>3</v>
      </c>
      <c r="T38" s="5">
        <v>1216.68921363346</v>
      </c>
      <c r="U38" s="5">
        <v>0</v>
      </c>
      <c r="V38" s="5">
        <v>0</v>
      </c>
      <c r="W38" s="117">
        <f t="shared" si="6"/>
        <v>418</v>
      </c>
      <c r="X38" s="117">
        <f t="shared" si="7"/>
        <v>51924.263361928883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118">
        <f t="shared" si="27"/>
        <v>0</v>
      </c>
      <c r="AL38" s="119">
        <f t="shared" si="28"/>
        <v>0</v>
      </c>
      <c r="AM38" s="117">
        <f t="shared" si="29"/>
        <v>10246</v>
      </c>
      <c r="AN38" s="117">
        <f t="shared" si="30"/>
        <v>81792.866391803924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1</v>
      </c>
      <c r="AX38" s="5">
        <v>6.2623542739671372</v>
      </c>
      <c r="AY38" s="117">
        <f t="shared" si="8"/>
        <v>1</v>
      </c>
      <c r="AZ38" s="117">
        <f t="shared" si="9"/>
        <v>6.2623542739671372</v>
      </c>
      <c r="BA38" s="117">
        <f t="shared" si="31"/>
        <v>10247</v>
      </c>
      <c r="BB38" s="120">
        <f t="shared" si="32"/>
        <v>81799.128746077884</v>
      </c>
    </row>
    <row r="39" spans="1:54" s="3" customFormat="1" ht="15.75" x14ac:dyDescent="0.25">
      <c r="A39" s="28">
        <v>30</v>
      </c>
      <c r="B39" s="29" t="s">
        <v>56</v>
      </c>
      <c r="C39" s="116">
        <v>2815</v>
      </c>
      <c r="D39" s="5">
        <v>3701.2780941316882</v>
      </c>
      <c r="E39" s="5">
        <v>197954</v>
      </c>
      <c r="F39" s="5">
        <v>136706.53718383453</v>
      </c>
      <c r="G39" s="5">
        <v>149305</v>
      </c>
      <c r="H39" s="5">
        <v>89030.596516412421</v>
      </c>
      <c r="I39" s="5">
        <v>0</v>
      </c>
      <c r="J39" s="5">
        <v>0</v>
      </c>
      <c r="K39" s="5">
        <v>24</v>
      </c>
      <c r="L39" s="5">
        <v>705.52211910051585</v>
      </c>
      <c r="M39" s="117">
        <f t="shared" si="4"/>
        <v>200793</v>
      </c>
      <c r="N39" s="117">
        <f t="shared" si="5"/>
        <v>141113.33739706673</v>
      </c>
      <c r="O39" s="5">
        <v>442</v>
      </c>
      <c r="P39" s="5">
        <v>31310.1570190524</v>
      </c>
      <c r="Q39" s="5">
        <v>269</v>
      </c>
      <c r="R39" s="5">
        <v>37477.880847871354</v>
      </c>
      <c r="S39" s="5">
        <v>35</v>
      </c>
      <c r="T39" s="5">
        <v>10122.486852523867</v>
      </c>
      <c r="U39" s="5">
        <v>0</v>
      </c>
      <c r="V39" s="5">
        <v>0</v>
      </c>
      <c r="W39" s="117">
        <f t="shared" si="6"/>
        <v>746</v>
      </c>
      <c r="X39" s="117">
        <f t="shared" si="7"/>
        <v>78910.524719447625</v>
      </c>
      <c r="Y39" s="5">
        <v>0</v>
      </c>
      <c r="Z39" s="5">
        <v>0</v>
      </c>
      <c r="AA39" s="5">
        <v>0</v>
      </c>
      <c r="AB39" s="5">
        <v>19.779250191872414</v>
      </c>
      <c r="AC39" s="5">
        <v>171</v>
      </c>
      <c r="AD39" s="5">
        <v>2328.6775839901602</v>
      </c>
      <c r="AE39" s="5">
        <v>0</v>
      </c>
      <c r="AF39" s="5">
        <v>0</v>
      </c>
      <c r="AG39" s="5">
        <v>39</v>
      </c>
      <c r="AH39" s="5">
        <v>416.18904945385043</v>
      </c>
      <c r="AI39" s="5">
        <v>1480</v>
      </c>
      <c r="AJ39" s="5">
        <v>901.03658509634067</v>
      </c>
      <c r="AK39" s="118">
        <f t="shared" si="27"/>
        <v>1690</v>
      </c>
      <c r="AL39" s="119">
        <f t="shared" si="28"/>
        <v>3665.6824687322242</v>
      </c>
      <c r="AM39" s="117">
        <f t="shared" si="29"/>
        <v>203229</v>
      </c>
      <c r="AN39" s="117">
        <f t="shared" si="30"/>
        <v>223689.54458524659</v>
      </c>
      <c r="AO39" s="5">
        <v>17</v>
      </c>
      <c r="AP39" s="5">
        <v>194.60008102643658</v>
      </c>
      <c r="AQ39" s="5">
        <v>0</v>
      </c>
      <c r="AR39" s="5">
        <v>5.1810817807413212</v>
      </c>
      <c r="AS39" s="5">
        <v>150</v>
      </c>
      <c r="AT39" s="5">
        <v>7278.9435202121686</v>
      </c>
      <c r="AU39" s="5">
        <v>368</v>
      </c>
      <c r="AV39" s="5">
        <v>1263.9502456697999</v>
      </c>
      <c r="AW39" s="5">
        <v>12523</v>
      </c>
      <c r="AX39" s="5">
        <v>150158.73156088352</v>
      </c>
      <c r="AY39" s="117">
        <f t="shared" si="8"/>
        <v>13058</v>
      </c>
      <c r="AZ39" s="117">
        <f t="shared" si="9"/>
        <v>158901.40648957266</v>
      </c>
      <c r="BA39" s="117">
        <f t="shared" si="31"/>
        <v>216287</v>
      </c>
      <c r="BB39" s="120">
        <f t="shared" si="32"/>
        <v>382590.95107481926</v>
      </c>
    </row>
    <row r="40" spans="1:54" s="3" customFormat="1" ht="15.75" x14ac:dyDescent="0.25">
      <c r="A40" s="28">
        <v>31</v>
      </c>
      <c r="B40" s="29" t="s">
        <v>57</v>
      </c>
      <c r="C40" s="116">
        <v>307</v>
      </c>
      <c r="D40" s="5">
        <v>892.87528328810504</v>
      </c>
      <c r="E40" s="5">
        <v>0</v>
      </c>
      <c r="F40" s="5">
        <v>0</v>
      </c>
      <c r="G40" s="5">
        <v>307</v>
      </c>
      <c r="H40" s="5">
        <v>892.87826067104436</v>
      </c>
      <c r="I40" s="5">
        <v>0</v>
      </c>
      <c r="J40" s="5">
        <v>0</v>
      </c>
      <c r="K40" s="5">
        <v>0</v>
      </c>
      <c r="L40" s="5">
        <v>0</v>
      </c>
      <c r="M40" s="117">
        <f t="shared" si="4"/>
        <v>307</v>
      </c>
      <c r="N40" s="117">
        <f t="shared" si="5"/>
        <v>892.87528328810504</v>
      </c>
      <c r="O40" s="5">
        <v>40</v>
      </c>
      <c r="P40" s="5">
        <v>608.27393587410722</v>
      </c>
      <c r="Q40" s="5">
        <v>9</v>
      </c>
      <c r="R40" s="5">
        <v>930.9723504949867</v>
      </c>
      <c r="S40" s="5">
        <v>5</v>
      </c>
      <c r="T40" s="5">
        <v>8558.7326794593719</v>
      </c>
      <c r="U40" s="5">
        <v>0</v>
      </c>
      <c r="V40" s="5">
        <v>0</v>
      </c>
      <c r="W40" s="117">
        <f t="shared" si="6"/>
        <v>54</v>
      </c>
      <c r="X40" s="117">
        <f t="shared" si="7"/>
        <v>10097.978965828466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44</v>
      </c>
      <c r="AJ40" s="5">
        <v>864.62886346625419</v>
      </c>
      <c r="AK40" s="118">
        <f t="shared" si="27"/>
        <v>44</v>
      </c>
      <c r="AL40" s="119">
        <f t="shared" si="28"/>
        <v>864.62886346625419</v>
      </c>
      <c r="AM40" s="117">
        <f t="shared" si="29"/>
        <v>405</v>
      </c>
      <c r="AN40" s="117">
        <f t="shared" si="30"/>
        <v>11855.483112582826</v>
      </c>
      <c r="AO40" s="5">
        <v>0</v>
      </c>
      <c r="AP40" s="5">
        <v>0</v>
      </c>
      <c r="AQ40" s="5">
        <v>0</v>
      </c>
      <c r="AR40" s="5">
        <v>0</v>
      </c>
      <c r="AS40" s="5">
        <v>6</v>
      </c>
      <c r="AT40" s="5">
        <v>615.9993308879682</v>
      </c>
      <c r="AU40" s="5">
        <v>279</v>
      </c>
      <c r="AV40" s="5">
        <v>1351.0003441168799</v>
      </c>
      <c r="AW40" s="5">
        <v>487</v>
      </c>
      <c r="AX40" s="5">
        <v>33708.165508529491</v>
      </c>
      <c r="AY40" s="117">
        <f t="shared" si="8"/>
        <v>772</v>
      </c>
      <c r="AZ40" s="117">
        <f t="shared" si="9"/>
        <v>35675.165183534336</v>
      </c>
      <c r="BA40" s="117">
        <f t="shared" si="31"/>
        <v>1177</v>
      </c>
      <c r="BB40" s="120">
        <f t="shared" si="32"/>
        <v>47530.648296117164</v>
      </c>
    </row>
    <row r="41" spans="1:54" s="3" customFormat="1" ht="15.75" x14ac:dyDescent="0.25">
      <c r="A41" s="28">
        <v>32</v>
      </c>
      <c r="B41" s="29" t="s">
        <v>58</v>
      </c>
      <c r="C41" s="11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117">
        <f t="shared" si="4"/>
        <v>0</v>
      </c>
      <c r="N41" s="117">
        <f t="shared" si="5"/>
        <v>0</v>
      </c>
      <c r="O41" s="5">
        <v>137</v>
      </c>
      <c r="P41" s="5">
        <v>3453.0942661395561</v>
      </c>
      <c r="Q41" s="5">
        <v>2</v>
      </c>
      <c r="R41" s="5">
        <v>318.11439548702981</v>
      </c>
      <c r="S41" s="5">
        <v>0</v>
      </c>
      <c r="T41" s="5">
        <v>0</v>
      </c>
      <c r="U41" s="5">
        <v>0</v>
      </c>
      <c r="V41" s="5">
        <v>0</v>
      </c>
      <c r="W41" s="117">
        <f t="shared" si="6"/>
        <v>139</v>
      </c>
      <c r="X41" s="117">
        <f t="shared" si="7"/>
        <v>3771.208661626586</v>
      </c>
      <c r="Y41" s="5">
        <v>0</v>
      </c>
      <c r="Z41" s="5">
        <v>0</v>
      </c>
      <c r="AA41" s="5">
        <v>4</v>
      </c>
      <c r="AB41" s="5">
        <v>4.3599126434902296</v>
      </c>
      <c r="AC41" s="5">
        <v>8</v>
      </c>
      <c r="AD41" s="5">
        <v>150.86000000000001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118">
        <f t="shared" si="27"/>
        <v>12</v>
      </c>
      <c r="AL41" s="119">
        <f t="shared" si="28"/>
        <v>155.21991264349023</v>
      </c>
      <c r="AM41" s="117">
        <f t="shared" si="29"/>
        <v>151</v>
      </c>
      <c r="AN41" s="117">
        <f t="shared" si="30"/>
        <v>3926.4285742700763</v>
      </c>
      <c r="AO41" s="5">
        <v>0</v>
      </c>
      <c r="AP41" s="5">
        <v>0</v>
      </c>
      <c r="AQ41" s="5">
        <v>0</v>
      </c>
      <c r="AR41" s="5">
        <v>0</v>
      </c>
      <c r="AS41" s="5">
        <v>4</v>
      </c>
      <c r="AT41" s="5">
        <v>120.39937941216701</v>
      </c>
      <c r="AU41" s="5">
        <v>214</v>
      </c>
      <c r="AV41" s="5">
        <v>1258.5926531199902</v>
      </c>
      <c r="AW41" s="5">
        <v>17</v>
      </c>
      <c r="AX41" s="5">
        <v>1469.5658210568777</v>
      </c>
      <c r="AY41" s="117">
        <f t="shared" si="8"/>
        <v>235</v>
      </c>
      <c r="AZ41" s="117">
        <f t="shared" si="9"/>
        <v>2848.5578535890349</v>
      </c>
      <c r="BA41" s="117">
        <f t="shared" si="31"/>
        <v>386</v>
      </c>
      <c r="BB41" s="120">
        <f t="shared" si="32"/>
        <v>6774.9864278591112</v>
      </c>
    </row>
    <row r="42" spans="1:54" s="3" customFormat="1" ht="15.75" x14ac:dyDescent="0.25">
      <c r="A42" s="28">
        <v>33</v>
      </c>
      <c r="B42" s="29" t="s">
        <v>59</v>
      </c>
      <c r="C42" s="116">
        <v>11043</v>
      </c>
      <c r="D42" s="5">
        <v>49483.672959732081</v>
      </c>
      <c r="E42" s="5">
        <v>45204</v>
      </c>
      <c r="F42" s="5">
        <v>43537.471035908013</v>
      </c>
      <c r="G42" s="5">
        <v>40796</v>
      </c>
      <c r="H42" s="5">
        <v>25047.51492025689</v>
      </c>
      <c r="I42" s="5">
        <v>1</v>
      </c>
      <c r="J42" s="5">
        <v>5.9514440597907283</v>
      </c>
      <c r="K42" s="5">
        <v>436</v>
      </c>
      <c r="L42" s="5">
        <v>153800.00927204444</v>
      </c>
      <c r="M42" s="117">
        <f t="shared" si="4"/>
        <v>56684</v>
      </c>
      <c r="N42" s="117">
        <f t="shared" si="5"/>
        <v>246827.10471174432</v>
      </c>
      <c r="O42" s="5">
        <v>4882</v>
      </c>
      <c r="P42" s="5">
        <v>234990.49918846673</v>
      </c>
      <c r="Q42" s="5">
        <v>1207</v>
      </c>
      <c r="R42" s="5">
        <v>183850.31254056163</v>
      </c>
      <c r="S42" s="5">
        <v>426</v>
      </c>
      <c r="T42" s="5">
        <v>109206.1023968045</v>
      </c>
      <c r="U42" s="5">
        <v>0</v>
      </c>
      <c r="V42" s="5">
        <v>0</v>
      </c>
      <c r="W42" s="117">
        <f t="shared" si="6"/>
        <v>6515</v>
      </c>
      <c r="X42" s="117">
        <f t="shared" si="7"/>
        <v>528046.91412583285</v>
      </c>
      <c r="Y42" s="5">
        <v>0</v>
      </c>
      <c r="Z42" s="5">
        <v>0</v>
      </c>
      <c r="AA42" s="5">
        <v>85</v>
      </c>
      <c r="AB42" s="5">
        <v>95.622699588160486</v>
      </c>
      <c r="AC42" s="5">
        <v>445</v>
      </c>
      <c r="AD42" s="5">
        <v>6132.9732661509688</v>
      </c>
      <c r="AE42" s="5">
        <v>0</v>
      </c>
      <c r="AF42" s="5">
        <v>0</v>
      </c>
      <c r="AG42" s="5">
        <v>0</v>
      </c>
      <c r="AH42" s="5">
        <v>15.400996927963288</v>
      </c>
      <c r="AI42" s="5">
        <v>49</v>
      </c>
      <c r="AJ42" s="5">
        <v>23.655865039831635</v>
      </c>
      <c r="AK42" s="118">
        <f t="shared" si="27"/>
        <v>579</v>
      </c>
      <c r="AL42" s="119">
        <f t="shared" si="28"/>
        <v>6267.6528277069247</v>
      </c>
      <c r="AM42" s="117">
        <f t="shared" si="29"/>
        <v>63778</v>
      </c>
      <c r="AN42" s="117">
        <f t="shared" si="30"/>
        <v>781141.67166528408</v>
      </c>
      <c r="AO42" s="5">
        <v>0</v>
      </c>
      <c r="AP42" s="5">
        <v>6679.4040542772336</v>
      </c>
      <c r="AQ42" s="5">
        <v>96</v>
      </c>
      <c r="AR42" s="5">
        <v>225.69455147299166</v>
      </c>
      <c r="AS42" s="5">
        <v>1128</v>
      </c>
      <c r="AT42" s="5">
        <v>51627.654960435881</v>
      </c>
      <c r="AU42" s="5">
        <v>6521</v>
      </c>
      <c r="AV42" s="5">
        <v>46121.196648977675</v>
      </c>
      <c r="AW42" s="5">
        <v>119544</v>
      </c>
      <c r="AX42" s="5">
        <v>699559.26892958418</v>
      </c>
      <c r="AY42" s="117">
        <f t="shared" si="8"/>
        <v>127289</v>
      </c>
      <c r="AZ42" s="117">
        <f t="shared" si="9"/>
        <v>804213.21914474794</v>
      </c>
      <c r="BA42" s="117">
        <f t="shared" si="31"/>
        <v>191067</v>
      </c>
      <c r="BB42" s="120">
        <f t="shared" si="32"/>
        <v>1585354.8908100319</v>
      </c>
    </row>
    <row r="43" spans="1:54" s="3" customFormat="1" ht="16.5" thickBot="1" x14ac:dyDescent="0.3">
      <c r="A43" s="30">
        <v>34</v>
      </c>
      <c r="B43" s="31" t="s">
        <v>60</v>
      </c>
      <c r="C43" s="121">
        <v>1</v>
      </c>
      <c r="D43" s="122">
        <v>4.508128081406432</v>
      </c>
      <c r="E43" s="122">
        <v>2</v>
      </c>
      <c r="F43" s="122">
        <v>4.508134843687909</v>
      </c>
      <c r="G43" s="122">
        <v>2</v>
      </c>
      <c r="H43" s="122">
        <v>4.5081167665691346</v>
      </c>
      <c r="I43" s="122">
        <v>0</v>
      </c>
      <c r="J43" s="122">
        <v>0</v>
      </c>
      <c r="K43" s="122">
        <v>0</v>
      </c>
      <c r="L43" s="122">
        <v>0</v>
      </c>
      <c r="M43" s="123">
        <f t="shared" si="4"/>
        <v>3</v>
      </c>
      <c r="N43" s="123">
        <f t="shared" si="5"/>
        <v>9.0162629250943418</v>
      </c>
      <c r="O43" s="122">
        <v>23</v>
      </c>
      <c r="P43" s="122">
        <v>188.56707961403026</v>
      </c>
      <c r="Q43" s="122">
        <v>0</v>
      </c>
      <c r="R43" s="122">
        <v>0</v>
      </c>
      <c r="S43" s="122">
        <v>0</v>
      </c>
      <c r="T43" s="122">
        <v>0</v>
      </c>
      <c r="U43" s="122">
        <v>0</v>
      </c>
      <c r="V43" s="122">
        <v>0</v>
      </c>
      <c r="W43" s="123">
        <f t="shared" si="6"/>
        <v>23</v>
      </c>
      <c r="X43" s="123">
        <f t="shared" si="7"/>
        <v>188.56707961403026</v>
      </c>
      <c r="Y43" s="122">
        <v>0</v>
      </c>
      <c r="Z43" s="122">
        <v>0</v>
      </c>
      <c r="AA43" s="122">
        <v>4</v>
      </c>
      <c r="AB43" s="122">
        <v>30.51938850443161</v>
      </c>
      <c r="AC43" s="122">
        <v>26</v>
      </c>
      <c r="AD43" s="122">
        <v>1154.703017792945</v>
      </c>
      <c r="AE43" s="122">
        <v>0</v>
      </c>
      <c r="AF43" s="122">
        <v>0</v>
      </c>
      <c r="AG43" s="122">
        <v>0</v>
      </c>
      <c r="AH43" s="122">
        <v>13.871707075434843</v>
      </c>
      <c r="AI43" s="122">
        <v>21</v>
      </c>
      <c r="AJ43" s="122">
        <v>0</v>
      </c>
      <c r="AK43" s="124">
        <f t="shared" si="27"/>
        <v>51</v>
      </c>
      <c r="AL43" s="125">
        <f t="shared" si="28"/>
        <v>1199.0941133728115</v>
      </c>
      <c r="AM43" s="123">
        <f t="shared" si="29"/>
        <v>77</v>
      </c>
      <c r="AN43" s="123">
        <f t="shared" si="30"/>
        <v>1396.6774559119362</v>
      </c>
      <c r="AO43" s="122">
        <v>0</v>
      </c>
      <c r="AP43" s="122">
        <v>0</v>
      </c>
      <c r="AQ43" s="122">
        <v>0</v>
      </c>
      <c r="AR43" s="122">
        <v>0</v>
      </c>
      <c r="AS43" s="122">
        <v>10</v>
      </c>
      <c r="AT43" s="122">
        <v>554.97550797114309</v>
      </c>
      <c r="AU43" s="122">
        <v>203</v>
      </c>
      <c r="AV43" s="122">
        <v>1500.7992984535592</v>
      </c>
      <c r="AW43" s="122">
        <v>0</v>
      </c>
      <c r="AX43" s="122">
        <v>0</v>
      </c>
      <c r="AY43" s="123">
        <f t="shared" si="8"/>
        <v>213</v>
      </c>
      <c r="AZ43" s="123">
        <f t="shared" si="9"/>
        <v>2055.7748064247025</v>
      </c>
      <c r="BA43" s="123">
        <f t="shared" si="31"/>
        <v>290</v>
      </c>
      <c r="BB43" s="126">
        <f t="shared" si="32"/>
        <v>3452.4522623366388</v>
      </c>
    </row>
    <row r="44" spans="1:54" s="2" customFormat="1" ht="19.5" thickBot="1" x14ac:dyDescent="0.35">
      <c r="A44" s="42" t="s">
        <v>37</v>
      </c>
      <c r="B44" s="43"/>
      <c r="C44" s="127">
        <f t="shared" ref="C44:AH44" si="33">SUM(C22:C43)</f>
        <v>308768</v>
      </c>
      <c r="D44" s="25">
        <f t="shared" si="33"/>
        <v>994635.18782356265</v>
      </c>
      <c r="E44" s="25">
        <f t="shared" si="33"/>
        <v>867905</v>
      </c>
      <c r="F44" s="25">
        <f t="shared" si="33"/>
        <v>1662633.1150449435</v>
      </c>
      <c r="G44" s="25">
        <f t="shared" si="33"/>
        <v>476187</v>
      </c>
      <c r="H44" s="25">
        <f t="shared" si="33"/>
        <v>561315.92977175373</v>
      </c>
      <c r="I44" s="25">
        <f t="shared" si="33"/>
        <v>200</v>
      </c>
      <c r="J44" s="25">
        <f t="shared" si="33"/>
        <v>15987.124411145536</v>
      </c>
      <c r="K44" s="25">
        <f t="shared" si="33"/>
        <v>22119</v>
      </c>
      <c r="L44" s="25">
        <f t="shared" si="33"/>
        <v>1972271.6966877363</v>
      </c>
      <c r="M44" s="25">
        <f t="shared" si="33"/>
        <v>1198992</v>
      </c>
      <c r="N44" s="25">
        <f t="shared" si="33"/>
        <v>4645527.1239673868</v>
      </c>
      <c r="O44" s="25">
        <f t="shared" si="33"/>
        <v>213951</v>
      </c>
      <c r="P44" s="25">
        <f t="shared" si="33"/>
        <v>6721297.7650825428</v>
      </c>
      <c r="Q44" s="25">
        <f t="shared" si="33"/>
        <v>42037</v>
      </c>
      <c r="R44" s="25">
        <f t="shared" si="33"/>
        <v>5877678.1217904044</v>
      </c>
      <c r="S44" s="25">
        <f t="shared" si="33"/>
        <v>11709</v>
      </c>
      <c r="T44" s="25">
        <f t="shared" si="33"/>
        <v>2583719.371801259</v>
      </c>
      <c r="U44" s="25">
        <f t="shared" si="33"/>
        <v>11</v>
      </c>
      <c r="V44" s="25">
        <f t="shared" si="33"/>
        <v>25499.979090946181</v>
      </c>
      <c r="W44" s="25">
        <f t="shared" si="33"/>
        <v>267708</v>
      </c>
      <c r="X44" s="25">
        <f t="shared" si="33"/>
        <v>15208195.237765154</v>
      </c>
      <c r="Y44" s="25">
        <f t="shared" si="33"/>
        <v>24</v>
      </c>
      <c r="Z44" s="25">
        <f t="shared" si="33"/>
        <v>260.91771380527928</v>
      </c>
      <c r="AA44" s="25">
        <f t="shared" si="33"/>
        <v>1258</v>
      </c>
      <c r="AB44" s="25">
        <f t="shared" si="33"/>
        <v>9240.3308530232953</v>
      </c>
      <c r="AC44" s="25">
        <f t="shared" si="33"/>
        <v>89954</v>
      </c>
      <c r="AD44" s="25">
        <f t="shared" si="33"/>
        <v>384800.41909618408</v>
      </c>
      <c r="AE44" s="25">
        <f t="shared" si="33"/>
        <v>89</v>
      </c>
      <c r="AF44" s="25">
        <f t="shared" si="33"/>
        <v>11942.340447406215</v>
      </c>
      <c r="AG44" s="25">
        <f t="shared" si="33"/>
        <v>3264</v>
      </c>
      <c r="AH44" s="25">
        <f t="shared" si="33"/>
        <v>63445.482978231128</v>
      </c>
      <c r="AI44" s="25">
        <f t="shared" ref="AI44:BB44" si="34">SUM(AI22:AI43)</f>
        <v>82121</v>
      </c>
      <c r="AJ44" s="25">
        <f t="shared" si="34"/>
        <v>163864.93413890098</v>
      </c>
      <c r="AK44" s="33">
        <f t="shared" si="34"/>
        <v>176710</v>
      </c>
      <c r="AL44" s="128">
        <f t="shared" si="34"/>
        <v>633554.42522755102</v>
      </c>
      <c r="AM44" s="25">
        <f t="shared" si="34"/>
        <v>1643410</v>
      </c>
      <c r="AN44" s="25">
        <f t="shared" si="34"/>
        <v>20487276.786960095</v>
      </c>
      <c r="AO44" s="25">
        <f t="shared" si="34"/>
        <v>18085</v>
      </c>
      <c r="AP44" s="25">
        <f t="shared" si="34"/>
        <v>104279.25206391058</v>
      </c>
      <c r="AQ44" s="25">
        <f t="shared" si="34"/>
        <v>628</v>
      </c>
      <c r="AR44" s="25">
        <f t="shared" si="34"/>
        <v>16605.745715597917</v>
      </c>
      <c r="AS44" s="25">
        <f t="shared" si="34"/>
        <v>41980</v>
      </c>
      <c r="AT44" s="25">
        <f t="shared" si="34"/>
        <v>1365253.6047942897</v>
      </c>
      <c r="AU44" s="25">
        <f t="shared" si="34"/>
        <v>309265</v>
      </c>
      <c r="AV44" s="25">
        <f t="shared" si="34"/>
        <v>1478615.0606214579</v>
      </c>
      <c r="AW44" s="25">
        <f t="shared" si="34"/>
        <v>1913161</v>
      </c>
      <c r="AX44" s="25">
        <f t="shared" si="34"/>
        <v>13166550.018778015</v>
      </c>
      <c r="AY44" s="25">
        <f t="shared" si="34"/>
        <v>2283119</v>
      </c>
      <c r="AZ44" s="25">
        <f t="shared" si="34"/>
        <v>16131303.681973273</v>
      </c>
      <c r="BA44" s="25">
        <f t="shared" si="34"/>
        <v>3926529</v>
      </c>
      <c r="BB44" s="129">
        <f t="shared" si="34"/>
        <v>36618580.468933359</v>
      </c>
    </row>
    <row r="45" spans="1:54" s="2" customFormat="1" ht="21" x14ac:dyDescent="0.35">
      <c r="A45" s="44" t="s">
        <v>61</v>
      </c>
      <c r="B45" s="45"/>
      <c r="C45" s="27"/>
      <c r="D45" s="26"/>
      <c r="E45" s="6"/>
      <c r="F45" s="26"/>
      <c r="G45" s="6"/>
      <c r="H45" s="26"/>
      <c r="I45" s="6"/>
      <c r="J45" s="26"/>
      <c r="K45" s="6"/>
      <c r="L45" s="26"/>
      <c r="M45" s="6"/>
      <c r="N45" s="26"/>
      <c r="O45" s="6"/>
      <c r="P45" s="26"/>
      <c r="Q45" s="6"/>
      <c r="R45" s="26"/>
      <c r="S45" s="6"/>
      <c r="T45" s="26"/>
      <c r="U45" s="6"/>
      <c r="V45" s="26"/>
      <c r="W45" s="6"/>
      <c r="X45" s="26"/>
      <c r="Y45" s="6"/>
      <c r="Z45" s="26"/>
      <c r="AA45" s="6"/>
      <c r="AB45" s="26"/>
      <c r="AC45" s="6"/>
      <c r="AD45" s="26"/>
      <c r="AE45" s="6"/>
      <c r="AF45" s="26"/>
      <c r="AG45" s="6"/>
      <c r="AH45" s="26"/>
      <c r="AI45" s="6"/>
      <c r="AJ45" s="26"/>
      <c r="AK45" s="32"/>
      <c r="AL45" s="37"/>
      <c r="AM45" s="6"/>
      <c r="AN45" s="26"/>
      <c r="AO45" s="6"/>
      <c r="AP45" s="26"/>
      <c r="AQ45" s="6"/>
      <c r="AR45" s="26"/>
      <c r="AS45" s="6"/>
      <c r="AT45" s="26"/>
      <c r="AU45" s="6"/>
      <c r="AV45" s="26"/>
      <c r="AW45" s="6"/>
      <c r="AX45" s="26"/>
      <c r="AY45" s="6"/>
      <c r="AZ45" s="26"/>
      <c r="BA45" s="6"/>
      <c r="BB45" s="38"/>
    </row>
    <row r="46" spans="1:54" s="3" customFormat="1" ht="16.5" thickBot="1" x14ac:dyDescent="0.3">
      <c r="A46" s="30">
        <v>35</v>
      </c>
      <c r="B46" s="31" t="s">
        <v>62</v>
      </c>
      <c r="C46" s="121">
        <v>1932209</v>
      </c>
      <c r="D46" s="122">
        <v>3053718.0999486553</v>
      </c>
      <c r="E46" s="122">
        <v>126714</v>
      </c>
      <c r="F46" s="122">
        <v>222975.95459922025</v>
      </c>
      <c r="G46" s="122">
        <v>8429</v>
      </c>
      <c r="H46" s="122">
        <v>9642.3856217123921</v>
      </c>
      <c r="I46" s="122">
        <v>293</v>
      </c>
      <c r="J46" s="122">
        <v>2220.2511519531986</v>
      </c>
      <c r="K46" s="122">
        <v>569</v>
      </c>
      <c r="L46" s="122">
        <v>29145.210442989333</v>
      </c>
      <c r="M46" s="123">
        <f t="shared" si="4"/>
        <v>2059785</v>
      </c>
      <c r="N46" s="123">
        <f t="shared" si="5"/>
        <v>3308059.5161428181</v>
      </c>
      <c r="O46" s="122">
        <v>325449</v>
      </c>
      <c r="P46" s="122">
        <v>1446362.389740902</v>
      </c>
      <c r="Q46" s="122">
        <v>646</v>
      </c>
      <c r="R46" s="122">
        <v>38691.772457485487</v>
      </c>
      <c r="S46" s="122">
        <v>3</v>
      </c>
      <c r="T46" s="122">
        <v>1099.3181466397129</v>
      </c>
      <c r="U46" s="122">
        <v>0</v>
      </c>
      <c r="V46" s="122">
        <v>0</v>
      </c>
      <c r="W46" s="123">
        <f t="shared" si="6"/>
        <v>326098</v>
      </c>
      <c r="X46" s="123">
        <f t="shared" si="7"/>
        <v>1486153.4803450273</v>
      </c>
      <c r="Y46" s="122">
        <v>0</v>
      </c>
      <c r="Z46" s="122">
        <v>0</v>
      </c>
      <c r="AA46" s="122">
        <v>594</v>
      </c>
      <c r="AB46" s="122">
        <v>8238.2206694326269</v>
      </c>
      <c r="AC46" s="122">
        <v>17852</v>
      </c>
      <c r="AD46" s="122">
        <v>52741.347808873114</v>
      </c>
      <c r="AE46" s="122">
        <v>0</v>
      </c>
      <c r="AF46" s="122">
        <v>13.870726807875343</v>
      </c>
      <c r="AG46" s="122">
        <v>150</v>
      </c>
      <c r="AH46" s="122">
        <v>237.75081662324033</v>
      </c>
      <c r="AI46" s="122">
        <v>107</v>
      </c>
      <c r="AJ46" s="122">
        <v>56.411117047117003</v>
      </c>
      <c r="AK46" s="124">
        <f>Y46+AA46+AC46+AE46+AG46+AI46</f>
        <v>18703</v>
      </c>
      <c r="AL46" s="125">
        <f>Z46+AB46+AD46+AF46+AH46+AJ46</f>
        <v>61287.601138783968</v>
      </c>
      <c r="AM46" s="123">
        <f>M46+W46+AK46</f>
        <v>2404586</v>
      </c>
      <c r="AN46" s="123">
        <f>N46+X46+AL46</f>
        <v>4855500.5976266293</v>
      </c>
      <c r="AO46" s="122">
        <v>90</v>
      </c>
      <c r="AP46" s="122">
        <v>4702.4308757110621</v>
      </c>
      <c r="AQ46" s="122">
        <v>82</v>
      </c>
      <c r="AR46" s="122">
        <v>1842.665492461907</v>
      </c>
      <c r="AS46" s="122">
        <v>4502</v>
      </c>
      <c r="AT46" s="122">
        <v>142802.33515032803</v>
      </c>
      <c r="AU46" s="122">
        <v>42358</v>
      </c>
      <c r="AV46" s="122">
        <v>129017.74386824333</v>
      </c>
      <c r="AW46" s="122">
        <v>118811</v>
      </c>
      <c r="AX46" s="122">
        <v>317451.26974009472</v>
      </c>
      <c r="AY46" s="123">
        <f t="shared" si="8"/>
        <v>165843</v>
      </c>
      <c r="AZ46" s="123">
        <f t="shared" si="9"/>
        <v>595816.44512683898</v>
      </c>
      <c r="BA46" s="123">
        <f t="shared" ref="BA46" si="35">AM46+AY46</f>
        <v>2570429</v>
      </c>
      <c r="BB46" s="126">
        <f t="shared" ref="BB46" si="36">AN46+AZ46</f>
        <v>5451317.0427534683</v>
      </c>
    </row>
    <row r="47" spans="1:54" s="2" customFormat="1" ht="19.5" thickBot="1" x14ac:dyDescent="0.35">
      <c r="A47" s="42" t="s">
        <v>37</v>
      </c>
      <c r="B47" s="43"/>
      <c r="C47" s="127">
        <f>SUM(C46)</f>
        <v>1932209</v>
      </c>
      <c r="D47" s="25">
        <f t="shared" ref="D47:AK47" si="37">SUM(D46)</f>
        <v>3053718.0999486553</v>
      </c>
      <c r="E47" s="25">
        <f t="shared" si="37"/>
        <v>126714</v>
      </c>
      <c r="F47" s="25">
        <f t="shared" si="37"/>
        <v>222975.95459922025</v>
      </c>
      <c r="G47" s="25">
        <f t="shared" si="37"/>
        <v>8429</v>
      </c>
      <c r="H47" s="25">
        <f t="shared" si="37"/>
        <v>9642.3856217123921</v>
      </c>
      <c r="I47" s="25">
        <f t="shared" si="37"/>
        <v>293</v>
      </c>
      <c r="J47" s="25">
        <f t="shared" si="37"/>
        <v>2220.2511519531986</v>
      </c>
      <c r="K47" s="25">
        <f t="shared" si="37"/>
        <v>569</v>
      </c>
      <c r="L47" s="25">
        <f t="shared" si="37"/>
        <v>29145.210442989333</v>
      </c>
      <c r="M47" s="25">
        <f t="shared" si="37"/>
        <v>2059785</v>
      </c>
      <c r="N47" s="25">
        <f t="shared" si="37"/>
        <v>3308059.5161428181</v>
      </c>
      <c r="O47" s="25">
        <f t="shared" si="37"/>
        <v>325449</v>
      </c>
      <c r="P47" s="25">
        <f t="shared" si="37"/>
        <v>1446362.389740902</v>
      </c>
      <c r="Q47" s="25">
        <f t="shared" si="37"/>
        <v>646</v>
      </c>
      <c r="R47" s="25">
        <f t="shared" si="37"/>
        <v>38691.772457485487</v>
      </c>
      <c r="S47" s="25">
        <f t="shared" si="37"/>
        <v>3</v>
      </c>
      <c r="T47" s="25">
        <f t="shared" si="37"/>
        <v>1099.3181466397129</v>
      </c>
      <c r="U47" s="25">
        <f t="shared" si="37"/>
        <v>0</v>
      </c>
      <c r="V47" s="25">
        <f t="shared" si="37"/>
        <v>0</v>
      </c>
      <c r="W47" s="25">
        <f t="shared" si="37"/>
        <v>326098</v>
      </c>
      <c r="X47" s="25">
        <f t="shared" si="37"/>
        <v>1486153.4803450273</v>
      </c>
      <c r="Y47" s="25">
        <f t="shared" si="37"/>
        <v>0</v>
      </c>
      <c r="Z47" s="25">
        <f t="shared" si="37"/>
        <v>0</v>
      </c>
      <c r="AA47" s="25">
        <f t="shared" si="37"/>
        <v>594</v>
      </c>
      <c r="AB47" s="25">
        <f t="shared" si="37"/>
        <v>8238.2206694326269</v>
      </c>
      <c r="AC47" s="25">
        <f t="shared" si="37"/>
        <v>17852</v>
      </c>
      <c r="AD47" s="25">
        <f t="shared" si="37"/>
        <v>52741.347808873114</v>
      </c>
      <c r="AE47" s="25">
        <f t="shared" si="37"/>
        <v>0</v>
      </c>
      <c r="AF47" s="25">
        <f t="shared" si="37"/>
        <v>13.870726807875343</v>
      </c>
      <c r="AG47" s="25">
        <f t="shared" si="37"/>
        <v>150</v>
      </c>
      <c r="AH47" s="25">
        <f t="shared" si="37"/>
        <v>237.75081662324033</v>
      </c>
      <c r="AI47" s="25">
        <f t="shared" si="37"/>
        <v>107</v>
      </c>
      <c r="AJ47" s="25">
        <f t="shared" si="37"/>
        <v>56.411117047117003</v>
      </c>
      <c r="AK47" s="33">
        <f t="shared" si="37"/>
        <v>18703</v>
      </c>
      <c r="AL47" s="128">
        <f t="shared" ref="AL47" si="38">SUM(AL46)</f>
        <v>61287.601138783968</v>
      </c>
      <c r="AM47" s="25">
        <f t="shared" ref="AM47" si="39">SUM(AM46)</f>
        <v>2404586</v>
      </c>
      <c r="AN47" s="25">
        <f t="shared" ref="AN47" si="40">SUM(AN46)</f>
        <v>4855500.5976266293</v>
      </c>
      <c r="AO47" s="25">
        <f t="shared" ref="AO47" si="41">SUM(AO46)</f>
        <v>90</v>
      </c>
      <c r="AP47" s="25">
        <f t="shared" ref="AP47" si="42">SUM(AP46)</f>
        <v>4702.4308757110621</v>
      </c>
      <c r="AQ47" s="25">
        <f t="shared" ref="AQ47" si="43">SUM(AQ46)</f>
        <v>82</v>
      </c>
      <c r="AR47" s="25">
        <f t="shared" ref="AR47" si="44">SUM(AR46)</f>
        <v>1842.665492461907</v>
      </c>
      <c r="AS47" s="25">
        <f t="shared" ref="AS47" si="45">SUM(AS46)</f>
        <v>4502</v>
      </c>
      <c r="AT47" s="25">
        <f t="shared" ref="AT47" si="46">SUM(AT46)</f>
        <v>142802.33515032803</v>
      </c>
      <c r="AU47" s="25">
        <f t="shared" ref="AU47" si="47">SUM(AU46)</f>
        <v>42358</v>
      </c>
      <c r="AV47" s="25">
        <f t="shared" ref="AV47:AX47" si="48">SUM(AV46)</f>
        <v>129017.74386824333</v>
      </c>
      <c r="AW47" s="25">
        <f t="shared" si="48"/>
        <v>118811</v>
      </c>
      <c r="AX47" s="25">
        <f t="shared" si="48"/>
        <v>317451.26974009472</v>
      </c>
      <c r="AY47" s="25">
        <f t="shared" ref="AY47" si="49">SUM(AY46)</f>
        <v>165843</v>
      </c>
      <c r="AZ47" s="25">
        <f t="shared" ref="AZ47" si="50">SUM(AZ46)</f>
        <v>595816.44512683898</v>
      </c>
      <c r="BA47" s="25">
        <f t="shared" ref="BA47" si="51">SUM(BA46)</f>
        <v>2570429</v>
      </c>
      <c r="BB47" s="129">
        <f t="shared" ref="BB47" si="52">SUM(BB46)</f>
        <v>5451317.0427534683</v>
      </c>
    </row>
    <row r="48" spans="1:54" s="2" customFormat="1" ht="21" x14ac:dyDescent="0.35">
      <c r="A48" s="44" t="s">
        <v>63</v>
      </c>
      <c r="B48" s="45"/>
      <c r="C48" s="27"/>
      <c r="D48" s="26"/>
      <c r="E48" s="6"/>
      <c r="F48" s="26"/>
      <c r="G48" s="6"/>
      <c r="H48" s="26"/>
      <c r="I48" s="6"/>
      <c r="J48" s="26"/>
      <c r="K48" s="6"/>
      <c r="L48" s="26"/>
      <c r="M48" s="6"/>
      <c r="N48" s="26"/>
      <c r="O48" s="6"/>
      <c r="P48" s="26"/>
      <c r="Q48" s="6"/>
      <c r="R48" s="26"/>
      <c r="S48" s="6"/>
      <c r="T48" s="26"/>
      <c r="U48" s="6"/>
      <c r="V48" s="26"/>
      <c r="W48" s="6"/>
      <c r="X48" s="26"/>
      <c r="Y48" s="6"/>
      <c r="Z48" s="26"/>
      <c r="AA48" s="6"/>
      <c r="AB48" s="26"/>
      <c r="AC48" s="6"/>
      <c r="AD48" s="26"/>
      <c r="AE48" s="6"/>
      <c r="AF48" s="26"/>
      <c r="AG48" s="6"/>
      <c r="AH48" s="26"/>
      <c r="AI48" s="6"/>
      <c r="AJ48" s="26"/>
      <c r="AK48" s="32"/>
      <c r="AL48" s="37"/>
      <c r="AM48" s="6"/>
      <c r="AN48" s="26"/>
      <c r="AO48" s="6"/>
      <c r="AP48" s="26"/>
      <c r="AQ48" s="6"/>
      <c r="AR48" s="26"/>
      <c r="AS48" s="6"/>
      <c r="AT48" s="26"/>
      <c r="AU48" s="6"/>
      <c r="AV48" s="26"/>
      <c r="AW48" s="6"/>
      <c r="AX48" s="26"/>
      <c r="AY48" s="6"/>
      <c r="AZ48" s="26"/>
      <c r="BA48" s="6"/>
      <c r="BB48" s="38"/>
    </row>
    <row r="49" spans="1:54" s="3" customFormat="1" ht="15.75" x14ac:dyDescent="0.25">
      <c r="A49" s="28">
        <v>36</v>
      </c>
      <c r="B49" s="29" t="s">
        <v>64</v>
      </c>
      <c r="C49" s="116">
        <v>3655378</v>
      </c>
      <c r="D49" s="5">
        <v>2698278.1304293144</v>
      </c>
      <c r="E49" s="5">
        <v>147775</v>
      </c>
      <c r="F49" s="5">
        <v>22781.717771962209</v>
      </c>
      <c r="G49" s="5">
        <v>13390</v>
      </c>
      <c r="H49" s="5">
        <v>945.35947834063006</v>
      </c>
      <c r="I49" s="130">
        <v>250</v>
      </c>
      <c r="J49" s="130">
        <v>20</v>
      </c>
      <c r="K49" s="5">
        <v>53885</v>
      </c>
      <c r="L49" s="5">
        <v>4682.5484786902007</v>
      </c>
      <c r="M49" s="117">
        <f t="shared" si="4"/>
        <v>3857288</v>
      </c>
      <c r="N49" s="117">
        <f t="shared" si="5"/>
        <v>2725762.3966799667</v>
      </c>
      <c r="O49" s="5">
        <v>364192</v>
      </c>
      <c r="P49" s="5">
        <v>87921.620020432019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117">
        <f t="shared" si="6"/>
        <v>364192</v>
      </c>
      <c r="X49" s="117">
        <f t="shared" si="7"/>
        <v>87921.620020432019</v>
      </c>
      <c r="Y49" s="5">
        <v>0</v>
      </c>
      <c r="Z49" s="5">
        <v>0</v>
      </c>
      <c r="AA49" s="5">
        <v>0</v>
      </c>
      <c r="AB49" s="5">
        <v>14.84371699546859</v>
      </c>
      <c r="AC49" s="5">
        <v>92</v>
      </c>
      <c r="AD49" s="5">
        <v>397.72631782393483</v>
      </c>
      <c r="AE49" s="5">
        <v>0</v>
      </c>
      <c r="AF49" s="5">
        <v>0</v>
      </c>
      <c r="AG49" s="5">
        <v>1497</v>
      </c>
      <c r="AH49" s="5">
        <v>12503.683058780336</v>
      </c>
      <c r="AI49" s="5">
        <v>2594</v>
      </c>
      <c r="AJ49" s="5">
        <v>81.934947288398405</v>
      </c>
      <c r="AK49" s="118">
        <f>Y49+AA49+AC49+AE49+AG49+AI49</f>
        <v>4183</v>
      </c>
      <c r="AL49" s="119">
        <f>Z49+AB49+AD49+AF49+AH49+AJ49</f>
        <v>12998.188040888139</v>
      </c>
      <c r="AM49" s="117">
        <f>M49+W49+AK49</f>
        <v>4225663</v>
      </c>
      <c r="AN49" s="117">
        <f>N49+X49+AL49</f>
        <v>2826682.2047412866</v>
      </c>
      <c r="AO49" s="5">
        <v>0</v>
      </c>
      <c r="AP49" s="5">
        <v>0</v>
      </c>
      <c r="AQ49" s="5">
        <v>0</v>
      </c>
      <c r="AR49" s="5">
        <v>2.4647495063337503</v>
      </c>
      <c r="AS49" s="5">
        <v>839</v>
      </c>
      <c r="AT49" s="5">
        <v>43862.945374216324</v>
      </c>
      <c r="AU49" s="5">
        <v>19602</v>
      </c>
      <c r="AV49" s="5">
        <v>157688.84897791743</v>
      </c>
      <c r="AW49" s="5">
        <v>62942</v>
      </c>
      <c r="AX49" s="5">
        <v>297236.3855678243</v>
      </c>
      <c r="AY49" s="117">
        <f t="shared" si="8"/>
        <v>83383</v>
      </c>
      <c r="AZ49" s="117">
        <f t="shared" si="9"/>
        <v>498790.64466946438</v>
      </c>
      <c r="BA49" s="117">
        <f t="shared" ref="BA49:BA50" si="53">AM49+AY49</f>
        <v>4309046</v>
      </c>
      <c r="BB49" s="120">
        <f t="shared" ref="BB49:BB50" si="54">AN49+AZ49</f>
        <v>3325472.8494107509</v>
      </c>
    </row>
    <row r="50" spans="1:54" s="3" customFormat="1" ht="16.5" thickBot="1" x14ac:dyDescent="0.3">
      <c r="A50" s="30">
        <v>37</v>
      </c>
      <c r="B50" s="31" t="s">
        <v>65</v>
      </c>
      <c r="C50" s="121">
        <v>0</v>
      </c>
      <c r="D50" s="122">
        <v>0</v>
      </c>
      <c r="E50" s="122">
        <v>2241</v>
      </c>
      <c r="F50" s="122">
        <v>6412.3973193928614</v>
      </c>
      <c r="G50" s="122">
        <v>929</v>
      </c>
      <c r="H50" s="122">
        <v>3108.6110403185548</v>
      </c>
      <c r="I50" s="122">
        <v>4014</v>
      </c>
      <c r="J50" s="122">
        <v>11501.824539553989</v>
      </c>
      <c r="K50" s="122">
        <v>8</v>
      </c>
      <c r="L50" s="122">
        <v>2.2540695036718028</v>
      </c>
      <c r="M50" s="123">
        <f t="shared" si="4"/>
        <v>6263</v>
      </c>
      <c r="N50" s="123">
        <f t="shared" si="5"/>
        <v>17916.475928450523</v>
      </c>
      <c r="O50" s="122">
        <v>0</v>
      </c>
      <c r="P50" s="122">
        <v>0</v>
      </c>
      <c r="Q50" s="122">
        <v>0</v>
      </c>
      <c r="R50" s="122">
        <v>0</v>
      </c>
      <c r="S50" s="122">
        <v>0</v>
      </c>
      <c r="T50" s="122">
        <v>0</v>
      </c>
      <c r="U50" s="122">
        <v>0</v>
      </c>
      <c r="V50" s="122">
        <v>0</v>
      </c>
      <c r="W50" s="123">
        <f t="shared" si="6"/>
        <v>0</v>
      </c>
      <c r="X50" s="123">
        <f t="shared" si="7"/>
        <v>0</v>
      </c>
      <c r="Y50" s="122">
        <v>0</v>
      </c>
      <c r="Z50" s="122">
        <v>0</v>
      </c>
      <c r="AA50" s="122">
        <v>0</v>
      </c>
      <c r="AB50" s="122">
        <v>54.846672713539554</v>
      </c>
      <c r="AC50" s="122">
        <v>195</v>
      </c>
      <c r="AD50" s="122">
        <v>375.45375800564841</v>
      </c>
      <c r="AE50" s="122">
        <v>0</v>
      </c>
      <c r="AF50" s="122">
        <v>0</v>
      </c>
      <c r="AG50" s="122">
        <v>22</v>
      </c>
      <c r="AH50" s="122">
        <v>79.499008782221651</v>
      </c>
      <c r="AI50" s="122">
        <v>164</v>
      </c>
      <c r="AJ50" s="122">
        <v>184.37135389520006</v>
      </c>
      <c r="AK50" s="124">
        <f>Y50+AA50+AC50+AE50+AG50+AI50</f>
        <v>381</v>
      </c>
      <c r="AL50" s="125">
        <f>Z50+AB50+AD50+AF50+AH50+AJ50</f>
        <v>694.17079339660972</v>
      </c>
      <c r="AM50" s="123">
        <f>M50+W50+AK50</f>
        <v>6644</v>
      </c>
      <c r="AN50" s="123">
        <f>N50+X50+AL50</f>
        <v>18610.646721847133</v>
      </c>
      <c r="AO50" s="122">
        <v>0</v>
      </c>
      <c r="AP50" s="122">
        <v>0</v>
      </c>
      <c r="AQ50" s="122">
        <v>0</v>
      </c>
      <c r="AR50" s="122">
        <v>0</v>
      </c>
      <c r="AS50" s="122">
        <v>0</v>
      </c>
      <c r="AT50" s="122">
        <v>6.7853959731543627</v>
      </c>
      <c r="AU50" s="122">
        <v>21</v>
      </c>
      <c r="AV50" s="122">
        <v>264.86134568681564</v>
      </c>
      <c r="AW50" s="122">
        <v>101</v>
      </c>
      <c r="AX50" s="122">
        <v>39.661573046505254</v>
      </c>
      <c r="AY50" s="123">
        <f t="shared" si="8"/>
        <v>122</v>
      </c>
      <c r="AZ50" s="123">
        <f t="shared" si="9"/>
        <v>311.30831470647524</v>
      </c>
      <c r="BA50" s="123">
        <f t="shared" si="53"/>
        <v>6766</v>
      </c>
      <c r="BB50" s="126">
        <f t="shared" si="54"/>
        <v>18921.955036553609</v>
      </c>
    </row>
    <row r="51" spans="1:54" s="2" customFormat="1" ht="19.5" thickBot="1" x14ac:dyDescent="0.35">
      <c r="A51" s="42" t="s">
        <v>37</v>
      </c>
      <c r="B51" s="43"/>
      <c r="C51" s="127">
        <f>SUM(C49:C50)</f>
        <v>3655378</v>
      </c>
      <c r="D51" s="25">
        <f t="shared" ref="D51:AL51" si="55">SUM(D49:D50)</f>
        <v>2698278.1304293144</v>
      </c>
      <c r="E51" s="25">
        <f t="shared" si="55"/>
        <v>150016</v>
      </c>
      <c r="F51" s="25">
        <f t="shared" si="55"/>
        <v>29194.11509135507</v>
      </c>
      <c r="G51" s="25">
        <f t="shared" si="55"/>
        <v>14319</v>
      </c>
      <c r="H51" s="25">
        <f t="shared" si="55"/>
        <v>4053.970518659185</v>
      </c>
      <c r="I51" s="25">
        <f t="shared" si="55"/>
        <v>4264</v>
      </c>
      <c r="J51" s="25">
        <f t="shared" si="55"/>
        <v>11521.824539553989</v>
      </c>
      <c r="K51" s="25">
        <f t="shared" si="55"/>
        <v>53893</v>
      </c>
      <c r="L51" s="25">
        <f t="shared" si="55"/>
        <v>4684.8025481938721</v>
      </c>
      <c r="M51" s="25">
        <f t="shared" si="55"/>
        <v>3863551</v>
      </c>
      <c r="N51" s="25">
        <f t="shared" si="55"/>
        <v>2743678.8726084172</v>
      </c>
      <c r="O51" s="25">
        <f t="shared" si="55"/>
        <v>364192</v>
      </c>
      <c r="P51" s="25">
        <f t="shared" si="55"/>
        <v>87921.620020432019</v>
      </c>
      <c r="Q51" s="25">
        <f t="shared" si="55"/>
        <v>0</v>
      </c>
      <c r="R51" s="25">
        <f t="shared" si="55"/>
        <v>0</v>
      </c>
      <c r="S51" s="25">
        <f t="shared" si="55"/>
        <v>0</v>
      </c>
      <c r="T51" s="25">
        <f t="shared" si="55"/>
        <v>0</v>
      </c>
      <c r="U51" s="25">
        <f t="shared" si="55"/>
        <v>0</v>
      </c>
      <c r="V51" s="25">
        <f t="shared" si="55"/>
        <v>0</v>
      </c>
      <c r="W51" s="25">
        <f t="shared" si="55"/>
        <v>364192</v>
      </c>
      <c r="X51" s="25">
        <f t="shared" si="55"/>
        <v>87921.620020432019</v>
      </c>
      <c r="Y51" s="25">
        <f t="shared" si="55"/>
        <v>0</v>
      </c>
      <c r="Z51" s="25">
        <f t="shared" si="55"/>
        <v>0</v>
      </c>
      <c r="AA51" s="25">
        <f t="shared" si="55"/>
        <v>0</v>
      </c>
      <c r="AB51" s="25">
        <f t="shared" si="55"/>
        <v>69.690389709008144</v>
      </c>
      <c r="AC51" s="25">
        <f t="shared" si="55"/>
        <v>287</v>
      </c>
      <c r="AD51" s="25">
        <f t="shared" si="55"/>
        <v>773.1800758295833</v>
      </c>
      <c r="AE51" s="25">
        <f t="shared" si="55"/>
        <v>0</v>
      </c>
      <c r="AF51" s="25">
        <f t="shared" si="55"/>
        <v>0</v>
      </c>
      <c r="AG51" s="25">
        <f t="shared" si="55"/>
        <v>1519</v>
      </c>
      <c r="AH51" s="25">
        <f t="shared" si="55"/>
        <v>12583.182067562559</v>
      </c>
      <c r="AI51" s="25">
        <f t="shared" si="55"/>
        <v>2758</v>
      </c>
      <c r="AJ51" s="25">
        <f t="shared" si="55"/>
        <v>266.30630118359846</v>
      </c>
      <c r="AK51" s="33">
        <f t="shared" si="55"/>
        <v>4564</v>
      </c>
      <c r="AL51" s="128">
        <f t="shared" si="55"/>
        <v>13692.358834284749</v>
      </c>
      <c r="AM51" s="25">
        <f t="shared" ref="AM51" si="56">SUM(AM49:AM50)</f>
        <v>4232307</v>
      </c>
      <c r="AN51" s="25">
        <f t="shared" ref="AN51" si="57">SUM(AN49:AN50)</f>
        <v>2845292.8514631339</v>
      </c>
      <c r="AO51" s="25">
        <f t="shared" ref="AO51" si="58">SUM(AO49:AO50)</f>
        <v>0</v>
      </c>
      <c r="AP51" s="25">
        <f t="shared" ref="AP51" si="59">SUM(AP49:AP50)</f>
        <v>0</v>
      </c>
      <c r="AQ51" s="25">
        <f t="shared" ref="AQ51" si="60">SUM(AQ49:AQ50)</f>
        <v>0</v>
      </c>
      <c r="AR51" s="25">
        <f t="shared" ref="AR51" si="61">SUM(AR49:AR50)</f>
        <v>2.4647495063337503</v>
      </c>
      <c r="AS51" s="25">
        <f t="shared" ref="AS51" si="62">SUM(AS49:AS50)</f>
        <v>839</v>
      </c>
      <c r="AT51" s="25">
        <f t="shared" ref="AT51" si="63">SUM(AT49:AT50)</f>
        <v>43869.730770189475</v>
      </c>
      <c r="AU51" s="25">
        <f t="shared" ref="AU51" si="64">SUM(AU49:AU50)</f>
        <v>19623</v>
      </c>
      <c r="AV51" s="25">
        <f t="shared" ref="AV51:AX51" si="65">SUM(AV49:AV50)</f>
        <v>157953.71032360423</v>
      </c>
      <c r="AW51" s="25">
        <f t="shared" si="65"/>
        <v>63043</v>
      </c>
      <c r="AX51" s="25">
        <f t="shared" si="65"/>
        <v>297276.04714087083</v>
      </c>
      <c r="AY51" s="25">
        <f t="shared" ref="AY51" si="66">SUM(AY49:AY50)</f>
        <v>83505</v>
      </c>
      <c r="AZ51" s="25">
        <f t="shared" ref="AZ51" si="67">SUM(AZ49:AZ50)</f>
        <v>499101.95298417087</v>
      </c>
      <c r="BA51" s="25">
        <f t="shared" ref="BA51" si="68">SUM(BA49:BA50)</f>
        <v>4315812</v>
      </c>
      <c r="BB51" s="129">
        <f t="shared" ref="BB51" si="69">SUM(BB49:BB50)</f>
        <v>3344394.8044473045</v>
      </c>
    </row>
    <row r="52" spans="1:54" s="2" customFormat="1" ht="21" x14ac:dyDescent="0.35">
      <c r="A52" s="44" t="s">
        <v>66</v>
      </c>
      <c r="B52" s="45"/>
      <c r="C52" s="27"/>
      <c r="D52" s="26"/>
      <c r="E52" s="6"/>
      <c r="F52" s="26"/>
      <c r="G52" s="6"/>
      <c r="H52" s="26"/>
      <c r="I52" s="6"/>
      <c r="J52" s="26"/>
      <c r="K52" s="6"/>
      <c r="L52" s="26"/>
      <c r="M52" s="6"/>
      <c r="N52" s="26"/>
      <c r="O52" s="6"/>
      <c r="P52" s="26"/>
      <c r="Q52" s="6"/>
      <c r="R52" s="26"/>
      <c r="S52" s="6"/>
      <c r="T52" s="26"/>
      <c r="U52" s="6"/>
      <c r="V52" s="26"/>
      <c r="W52" s="6"/>
      <c r="X52" s="26"/>
      <c r="Y52" s="6"/>
      <c r="Z52" s="26"/>
      <c r="AA52" s="6"/>
      <c r="AB52" s="26"/>
      <c r="AC52" s="6"/>
      <c r="AD52" s="26"/>
      <c r="AE52" s="6"/>
      <c r="AF52" s="26"/>
      <c r="AG52" s="6"/>
      <c r="AH52" s="26"/>
      <c r="AI52" s="6"/>
      <c r="AJ52" s="26"/>
      <c r="AK52" s="32"/>
      <c r="AL52" s="37"/>
      <c r="AM52" s="6"/>
      <c r="AN52" s="26"/>
      <c r="AO52" s="6"/>
      <c r="AP52" s="26"/>
      <c r="AQ52" s="6"/>
      <c r="AR52" s="26"/>
      <c r="AS52" s="6"/>
      <c r="AT52" s="26"/>
      <c r="AU52" s="6"/>
      <c r="AV52" s="26"/>
      <c r="AW52" s="6"/>
      <c r="AX52" s="26"/>
      <c r="AY52" s="6"/>
      <c r="AZ52" s="26"/>
      <c r="BA52" s="6"/>
      <c r="BB52" s="38"/>
    </row>
    <row r="53" spans="1:54" s="3" customFormat="1" ht="15.75" x14ac:dyDescent="0.25">
      <c r="A53" s="28">
        <v>38</v>
      </c>
      <c r="B53" s="29" t="s">
        <v>67</v>
      </c>
      <c r="C53" s="116">
        <v>0</v>
      </c>
      <c r="D53" s="5">
        <v>0</v>
      </c>
      <c r="E53" s="5">
        <v>116330</v>
      </c>
      <c r="F53" s="5">
        <v>261861.45278019164</v>
      </c>
      <c r="G53" s="5">
        <v>18415</v>
      </c>
      <c r="H53" s="5">
        <v>18224.842179822357</v>
      </c>
      <c r="I53" s="5">
        <v>69</v>
      </c>
      <c r="J53" s="5">
        <v>32200.580423985313</v>
      </c>
      <c r="K53" s="5">
        <v>168</v>
      </c>
      <c r="L53" s="5">
        <v>21075.295386911755</v>
      </c>
      <c r="M53" s="117">
        <f t="shared" si="4"/>
        <v>116567</v>
      </c>
      <c r="N53" s="117">
        <f t="shared" si="5"/>
        <v>315137.32859108871</v>
      </c>
      <c r="O53" s="5">
        <v>50645</v>
      </c>
      <c r="P53" s="5">
        <v>593709.71438350505</v>
      </c>
      <c r="Q53" s="5">
        <v>399</v>
      </c>
      <c r="R53" s="5">
        <v>64867.782796694009</v>
      </c>
      <c r="S53" s="5">
        <v>21</v>
      </c>
      <c r="T53" s="5">
        <v>12410.38661703015</v>
      </c>
      <c r="U53" s="5">
        <v>0</v>
      </c>
      <c r="V53" s="5">
        <v>0</v>
      </c>
      <c r="W53" s="117">
        <f t="shared" si="6"/>
        <v>51065</v>
      </c>
      <c r="X53" s="117">
        <f t="shared" si="7"/>
        <v>670987.88379722915</v>
      </c>
      <c r="Y53" s="5">
        <v>0</v>
      </c>
      <c r="Z53" s="5">
        <v>0</v>
      </c>
      <c r="AA53" s="5">
        <v>2</v>
      </c>
      <c r="AB53" s="5">
        <v>305.60827613242247</v>
      </c>
      <c r="AC53" s="5">
        <v>2674</v>
      </c>
      <c r="AD53" s="5">
        <v>19204.289395771844</v>
      </c>
      <c r="AE53" s="5">
        <v>0</v>
      </c>
      <c r="AF53" s="5">
        <v>2.6190958417300449</v>
      </c>
      <c r="AG53" s="5">
        <v>6065</v>
      </c>
      <c r="AH53" s="5">
        <v>90703.193818622225</v>
      </c>
      <c r="AI53" s="5">
        <v>2095</v>
      </c>
      <c r="AJ53" s="5">
        <v>602.28625781346159</v>
      </c>
      <c r="AK53" s="118">
        <f t="shared" ref="AK53:AK61" si="70">Y53+AA53+AC53+AE53+AG53+AI53</f>
        <v>10836</v>
      </c>
      <c r="AL53" s="119">
        <f t="shared" ref="AL53:AL61" si="71">Z53+AB53+AD53+AF53+AH53+AJ53</f>
        <v>110817.99684418169</v>
      </c>
      <c r="AM53" s="117">
        <f t="shared" ref="AM53:AM61" si="72">M53+W53+AK53</f>
        <v>178468</v>
      </c>
      <c r="AN53" s="117">
        <f t="shared" ref="AN53:AN61" si="73">N53+X53+AL53</f>
        <v>1096943.2092324996</v>
      </c>
      <c r="AO53" s="5">
        <v>3</v>
      </c>
      <c r="AP53" s="5">
        <v>24.391631250000003</v>
      </c>
      <c r="AQ53" s="5">
        <v>6</v>
      </c>
      <c r="AR53" s="5">
        <v>396.74815378484919</v>
      </c>
      <c r="AS53" s="5">
        <v>1334</v>
      </c>
      <c r="AT53" s="5">
        <v>18491.176631368537</v>
      </c>
      <c r="AU53" s="5">
        <v>46281</v>
      </c>
      <c r="AV53" s="5">
        <v>175613.14317660083</v>
      </c>
      <c r="AW53" s="5">
        <v>154358</v>
      </c>
      <c r="AX53" s="5">
        <v>764808.77347772755</v>
      </c>
      <c r="AY53" s="117">
        <f t="shared" si="8"/>
        <v>201982</v>
      </c>
      <c r="AZ53" s="117">
        <f t="shared" si="9"/>
        <v>959334.23307073175</v>
      </c>
      <c r="BA53" s="117">
        <f t="shared" ref="BA53:BA61" si="74">AM53+AY53</f>
        <v>380450</v>
      </c>
      <c r="BB53" s="120">
        <f t="shared" ref="BB53:BB61" si="75">AN53+AZ53</f>
        <v>2056277.4423032315</v>
      </c>
    </row>
    <row r="54" spans="1:54" s="3" customFormat="1" ht="15.75" x14ac:dyDescent="0.25">
      <c r="A54" s="28">
        <v>39</v>
      </c>
      <c r="B54" s="29" t="s">
        <v>68</v>
      </c>
      <c r="C54" s="116">
        <v>0</v>
      </c>
      <c r="D54" s="5">
        <v>0</v>
      </c>
      <c r="E54" s="5">
        <v>21830</v>
      </c>
      <c r="F54" s="5">
        <v>16744.782874556502</v>
      </c>
      <c r="G54" s="5">
        <v>21830</v>
      </c>
      <c r="H54" s="5">
        <v>16744.733832826885</v>
      </c>
      <c r="I54" s="5">
        <v>0</v>
      </c>
      <c r="J54" s="5">
        <v>0</v>
      </c>
      <c r="K54" s="5">
        <v>0</v>
      </c>
      <c r="L54" s="5">
        <v>5.843083620162222</v>
      </c>
      <c r="M54" s="117">
        <f t="shared" si="4"/>
        <v>21830</v>
      </c>
      <c r="N54" s="117">
        <f t="shared" si="5"/>
        <v>16750.625958176664</v>
      </c>
      <c r="O54" s="5">
        <v>4590</v>
      </c>
      <c r="P54" s="5">
        <v>45236.899996116525</v>
      </c>
      <c r="Q54" s="5">
        <v>218</v>
      </c>
      <c r="R54" s="5">
        <v>3794.5342424531586</v>
      </c>
      <c r="S54" s="5">
        <v>69</v>
      </c>
      <c r="T54" s="5">
        <v>1666.5125401729572</v>
      </c>
      <c r="U54" s="5">
        <v>0</v>
      </c>
      <c r="V54" s="5">
        <v>0</v>
      </c>
      <c r="W54" s="117">
        <f t="shared" si="6"/>
        <v>4877</v>
      </c>
      <c r="X54" s="117">
        <f t="shared" si="7"/>
        <v>50697.94677874264</v>
      </c>
      <c r="Y54" s="5">
        <v>0</v>
      </c>
      <c r="Z54" s="5">
        <v>0</v>
      </c>
      <c r="AA54" s="5">
        <v>0</v>
      </c>
      <c r="AB54" s="5">
        <v>53.465148894468918</v>
      </c>
      <c r="AC54" s="5">
        <v>266</v>
      </c>
      <c r="AD54" s="5">
        <v>712.65573200064796</v>
      </c>
      <c r="AE54" s="5">
        <v>0</v>
      </c>
      <c r="AF54" s="5">
        <v>0</v>
      </c>
      <c r="AG54" s="5">
        <v>372</v>
      </c>
      <c r="AH54" s="5">
        <v>9338.9868355640465</v>
      </c>
      <c r="AI54" s="5">
        <v>13406</v>
      </c>
      <c r="AJ54" s="5">
        <v>5585.9085177374436</v>
      </c>
      <c r="AK54" s="118">
        <f t="shared" si="70"/>
        <v>14044</v>
      </c>
      <c r="AL54" s="119">
        <f t="shared" si="71"/>
        <v>15691.016234196606</v>
      </c>
      <c r="AM54" s="117">
        <f t="shared" si="72"/>
        <v>40751</v>
      </c>
      <c r="AN54" s="117">
        <f t="shared" si="73"/>
        <v>83139.588971115911</v>
      </c>
      <c r="AO54" s="5">
        <v>1</v>
      </c>
      <c r="AP54" s="5">
        <v>3.6135750000000004</v>
      </c>
      <c r="AQ54" s="5">
        <v>0</v>
      </c>
      <c r="AR54" s="5">
        <v>37.152227594825</v>
      </c>
      <c r="AS54" s="5">
        <v>119</v>
      </c>
      <c r="AT54" s="5">
        <v>797.56905147591101</v>
      </c>
      <c r="AU54" s="5">
        <v>311</v>
      </c>
      <c r="AV54" s="5">
        <v>4431.6078789102548</v>
      </c>
      <c r="AW54" s="5">
        <v>8994</v>
      </c>
      <c r="AX54" s="5">
        <v>30318.142630692761</v>
      </c>
      <c r="AY54" s="117">
        <f t="shared" si="8"/>
        <v>9425</v>
      </c>
      <c r="AZ54" s="117">
        <f t="shared" si="9"/>
        <v>35588.085363673752</v>
      </c>
      <c r="BA54" s="117">
        <f t="shared" si="74"/>
        <v>50176</v>
      </c>
      <c r="BB54" s="120">
        <f t="shared" si="75"/>
        <v>118727.67433478966</v>
      </c>
    </row>
    <row r="55" spans="1:54" s="3" customFormat="1" ht="15.75" x14ac:dyDescent="0.25">
      <c r="A55" s="28">
        <v>40</v>
      </c>
      <c r="B55" s="29" t="s">
        <v>69</v>
      </c>
      <c r="C55" s="116">
        <v>392</v>
      </c>
      <c r="D55" s="5">
        <v>2654.2556939913161</v>
      </c>
      <c r="E55" s="5">
        <v>48880</v>
      </c>
      <c r="F55" s="5">
        <v>39521.436239679635</v>
      </c>
      <c r="G55" s="5">
        <v>17508</v>
      </c>
      <c r="H55" s="5">
        <v>13453.887310890905</v>
      </c>
      <c r="I55" s="5">
        <v>0</v>
      </c>
      <c r="J55" s="5">
        <v>0</v>
      </c>
      <c r="K55" s="5">
        <v>0</v>
      </c>
      <c r="L55" s="5">
        <v>0</v>
      </c>
      <c r="M55" s="117">
        <f t="shared" si="4"/>
        <v>49272</v>
      </c>
      <c r="N55" s="117">
        <f t="shared" si="5"/>
        <v>42175.691933670954</v>
      </c>
      <c r="O55" s="5">
        <v>23187</v>
      </c>
      <c r="P55" s="5">
        <v>31659.136633922008</v>
      </c>
      <c r="Q55" s="5">
        <v>25</v>
      </c>
      <c r="R55" s="5">
        <v>2796.4415705667902</v>
      </c>
      <c r="S55" s="5">
        <v>23</v>
      </c>
      <c r="T55" s="5">
        <v>185.4528293231136</v>
      </c>
      <c r="U55" s="5">
        <v>0</v>
      </c>
      <c r="V55" s="5">
        <v>0</v>
      </c>
      <c r="W55" s="117">
        <f t="shared" si="6"/>
        <v>23235</v>
      </c>
      <c r="X55" s="117">
        <f t="shared" si="7"/>
        <v>34641.031033811909</v>
      </c>
      <c r="Y55" s="5">
        <v>0</v>
      </c>
      <c r="Z55" s="5">
        <v>0</v>
      </c>
      <c r="AA55" s="5">
        <v>0</v>
      </c>
      <c r="AB55" s="5">
        <v>4160.4165265874835</v>
      </c>
      <c r="AC55" s="5">
        <v>12338</v>
      </c>
      <c r="AD55" s="5">
        <v>21349.492255731991</v>
      </c>
      <c r="AE55" s="5">
        <v>0</v>
      </c>
      <c r="AF55" s="5">
        <v>0</v>
      </c>
      <c r="AG55" s="5">
        <v>183</v>
      </c>
      <c r="AH55" s="5">
        <v>9666.1649891445777</v>
      </c>
      <c r="AI55" s="5">
        <v>29812</v>
      </c>
      <c r="AJ55" s="5">
        <v>21895.812157077344</v>
      </c>
      <c r="AK55" s="118">
        <f t="shared" si="70"/>
        <v>42333</v>
      </c>
      <c r="AL55" s="119">
        <f t="shared" si="71"/>
        <v>57071.8859285414</v>
      </c>
      <c r="AM55" s="117">
        <f t="shared" si="72"/>
        <v>114840</v>
      </c>
      <c r="AN55" s="117">
        <f t="shared" si="73"/>
        <v>133888.60889602426</v>
      </c>
      <c r="AO55" s="5">
        <v>0</v>
      </c>
      <c r="AP55" s="5">
        <v>0</v>
      </c>
      <c r="AQ55" s="5">
        <v>2</v>
      </c>
      <c r="AR55" s="5">
        <v>290.43699497692182</v>
      </c>
      <c r="AS55" s="5">
        <v>1410</v>
      </c>
      <c r="AT55" s="5">
        <v>13788.595308788692</v>
      </c>
      <c r="AU55" s="5">
        <v>107</v>
      </c>
      <c r="AV55" s="5">
        <v>5714.615367341542</v>
      </c>
      <c r="AW55" s="5">
        <v>9757</v>
      </c>
      <c r="AX55" s="5">
        <v>24836.494551131877</v>
      </c>
      <c r="AY55" s="117">
        <f t="shared" si="8"/>
        <v>11276</v>
      </c>
      <c r="AZ55" s="117">
        <f t="shared" si="9"/>
        <v>44630.142222239032</v>
      </c>
      <c r="BA55" s="117">
        <f t="shared" si="74"/>
        <v>126116</v>
      </c>
      <c r="BB55" s="120">
        <f t="shared" si="75"/>
        <v>178518.75111826329</v>
      </c>
    </row>
    <row r="56" spans="1:54" s="3" customFormat="1" ht="15.75" x14ac:dyDescent="0.25">
      <c r="A56" s="28">
        <v>41</v>
      </c>
      <c r="B56" s="29" t="s">
        <v>70</v>
      </c>
      <c r="C56" s="116">
        <v>0</v>
      </c>
      <c r="D56" s="5">
        <v>0</v>
      </c>
      <c r="E56" s="5">
        <v>30286</v>
      </c>
      <c r="F56" s="5">
        <v>26671.776919160868</v>
      </c>
      <c r="G56" s="5">
        <v>9672</v>
      </c>
      <c r="H56" s="5">
        <v>13163.881057711915</v>
      </c>
      <c r="I56" s="5">
        <v>0</v>
      </c>
      <c r="J56" s="5">
        <v>0</v>
      </c>
      <c r="K56" s="5">
        <v>0</v>
      </c>
      <c r="L56" s="5">
        <v>0</v>
      </c>
      <c r="M56" s="117">
        <f t="shared" si="4"/>
        <v>30286</v>
      </c>
      <c r="N56" s="117">
        <f t="shared" si="5"/>
        <v>26671.776919160868</v>
      </c>
      <c r="O56" s="5">
        <v>23248</v>
      </c>
      <c r="P56" s="5">
        <v>43557.190445530498</v>
      </c>
      <c r="Q56" s="5">
        <v>11</v>
      </c>
      <c r="R56" s="5">
        <v>1286.7434393494786</v>
      </c>
      <c r="S56" s="5">
        <v>1</v>
      </c>
      <c r="T56" s="5">
        <v>54.075076161487111</v>
      </c>
      <c r="U56" s="5">
        <v>0</v>
      </c>
      <c r="V56" s="5">
        <v>0</v>
      </c>
      <c r="W56" s="117">
        <f t="shared" si="6"/>
        <v>23260</v>
      </c>
      <c r="X56" s="117">
        <f t="shared" si="7"/>
        <v>44898.008961041458</v>
      </c>
      <c r="Y56" s="5">
        <v>0</v>
      </c>
      <c r="Z56" s="5">
        <v>0</v>
      </c>
      <c r="AA56" s="5">
        <v>0</v>
      </c>
      <c r="AB56" s="5">
        <v>266.25685446802652</v>
      </c>
      <c r="AC56" s="5">
        <v>4162</v>
      </c>
      <c r="AD56" s="5">
        <v>46238.088357203189</v>
      </c>
      <c r="AE56" s="5">
        <v>0</v>
      </c>
      <c r="AF56" s="5">
        <v>0</v>
      </c>
      <c r="AG56" s="5">
        <v>341</v>
      </c>
      <c r="AH56" s="5">
        <v>6864.835816806275</v>
      </c>
      <c r="AI56" s="5">
        <v>17736</v>
      </c>
      <c r="AJ56" s="5">
        <v>10619.796851404339</v>
      </c>
      <c r="AK56" s="118">
        <f t="shared" si="70"/>
        <v>22239</v>
      </c>
      <c r="AL56" s="119">
        <f t="shared" si="71"/>
        <v>63988.97787988183</v>
      </c>
      <c r="AM56" s="117">
        <f t="shared" si="72"/>
        <v>75785</v>
      </c>
      <c r="AN56" s="117">
        <f t="shared" si="73"/>
        <v>135558.76376008417</v>
      </c>
      <c r="AO56" s="5">
        <v>0</v>
      </c>
      <c r="AP56" s="5">
        <v>0</v>
      </c>
      <c r="AQ56" s="5">
        <v>0</v>
      </c>
      <c r="AR56" s="5">
        <v>22.366119260207512</v>
      </c>
      <c r="AS56" s="5">
        <v>463</v>
      </c>
      <c r="AT56" s="5">
        <v>7173.5992406943105</v>
      </c>
      <c r="AU56" s="5">
        <v>211</v>
      </c>
      <c r="AV56" s="5">
        <v>2722.9844754708874</v>
      </c>
      <c r="AW56" s="5">
        <v>9265</v>
      </c>
      <c r="AX56" s="5">
        <v>16432.417930114618</v>
      </c>
      <c r="AY56" s="117">
        <f t="shared" si="8"/>
        <v>9939</v>
      </c>
      <c r="AZ56" s="117">
        <f t="shared" si="9"/>
        <v>26351.367765540024</v>
      </c>
      <c r="BA56" s="117">
        <f t="shared" si="74"/>
        <v>85724</v>
      </c>
      <c r="BB56" s="120">
        <f t="shared" si="75"/>
        <v>161910.13152562419</v>
      </c>
    </row>
    <row r="57" spans="1:54" s="3" customFormat="1" ht="15.75" x14ac:dyDescent="0.25">
      <c r="A57" s="28">
        <v>42</v>
      </c>
      <c r="B57" s="29" t="s">
        <v>71</v>
      </c>
      <c r="C57" s="116">
        <v>113</v>
      </c>
      <c r="D57" s="5">
        <v>957.6658623958856</v>
      </c>
      <c r="E57" s="5">
        <v>3</v>
      </c>
      <c r="F57" s="5">
        <v>11.542890046767649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17">
        <f t="shared" si="4"/>
        <v>116</v>
      </c>
      <c r="N57" s="117">
        <f t="shared" si="5"/>
        <v>969.20875244265324</v>
      </c>
      <c r="O57" s="5">
        <v>191</v>
      </c>
      <c r="P57" s="5">
        <v>2263.4406565672043</v>
      </c>
      <c r="Q57" s="5">
        <v>23</v>
      </c>
      <c r="R57" s="5">
        <v>158.16967439790736</v>
      </c>
      <c r="S57" s="5">
        <v>0</v>
      </c>
      <c r="T57" s="5">
        <v>0</v>
      </c>
      <c r="U57" s="5">
        <v>0</v>
      </c>
      <c r="V57" s="5">
        <v>0</v>
      </c>
      <c r="W57" s="117">
        <f t="shared" si="6"/>
        <v>214</v>
      </c>
      <c r="X57" s="117">
        <f t="shared" si="7"/>
        <v>2421.6103309651116</v>
      </c>
      <c r="Y57" s="5">
        <v>0</v>
      </c>
      <c r="Z57" s="5">
        <v>0</v>
      </c>
      <c r="AA57" s="5">
        <v>0</v>
      </c>
      <c r="AB57" s="5">
        <v>11.427285492808556</v>
      </c>
      <c r="AC57" s="5">
        <v>208</v>
      </c>
      <c r="AD57" s="5">
        <v>2092.1119376236702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118">
        <f t="shared" si="70"/>
        <v>208</v>
      </c>
      <c r="AL57" s="119">
        <f t="shared" si="71"/>
        <v>2103.5392231164788</v>
      </c>
      <c r="AM57" s="117">
        <f t="shared" si="72"/>
        <v>538</v>
      </c>
      <c r="AN57" s="117">
        <f t="shared" si="73"/>
        <v>5494.3583065242437</v>
      </c>
      <c r="AO57" s="5">
        <v>0</v>
      </c>
      <c r="AP57" s="5">
        <v>0</v>
      </c>
      <c r="AQ57" s="5">
        <v>0</v>
      </c>
      <c r="AR57" s="5">
        <v>5.1368177473099754</v>
      </c>
      <c r="AS57" s="5">
        <v>26</v>
      </c>
      <c r="AT57" s="5">
        <v>155.39992407898131</v>
      </c>
      <c r="AU57" s="5">
        <v>0</v>
      </c>
      <c r="AV57" s="5">
        <v>86.140066484495549</v>
      </c>
      <c r="AW57" s="5">
        <v>650</v>
      </c>
      <c r="AX57" s="5">
        <v>2062.4020075598437</v>
      </c>
      <c r="AY57" s="117">
        <f t="shared" si="8"/>
        <v>676</v>
      </c>
      <c r="AZ57" s="117">
        <f t="shared" si="9"/>
        <v>2309.0788158706305</v>
      </c>
      <c r="BA57" s="117">
        <f t="shared" si="74"/>
        <v>1214</v>
      </c>
      <c r="BB57" s="120">
        <f t="shared" si="75"/>
        <v>7803.4371223948747</v>
      </c>
    </row>
    <row r="58" spans="1:54" s="3" customFormat="1" ht="15.75" x14ac:dyDescent="0.25">
      <c r="A58" s="28">
        <v>43</v>
      </c>
      <c r="B58" s="29" t="s">
        <v>72</v>
      </c>
      <c r="C58" s="116">
        <v>0</v>
      </c>
      <c r="D58" s="5">
        <v>0</v>
      </c>
      <c r="E58" s="5">
        <v>13190</v>
      </c>
      <c r="F58" s="5">
        <v>7314.0424503075301</v>
      </c>
      <c r="G58" s="5">
        <v>8035</v>
      </c>
      <c r="H58" s="5">
        <v>3995.2112189425766</v>
      </c>
      <c r="I58" s="5">
        <v>0</v>
      </c>
      <c r="J58" s="5">
        <v>0</v>
      </c>
      <c r="K58" s="5">
        <v>0</v>
      </c>
      <c r="L58" s="5">
        <v>0</v>
      </c>
      <c r="M58" s="117">
        <f t="shared" si="4"/>
        <v>13190</v>
      </c>
      <c r="N58" s="117">
        <f t="shared" si="5"/>
        <v>7314.0424503075301</v>
      </c>
      <c r="O58" s="5">
        <v>372</v>
      </c>
      <c r="P58" s="5">
        <v>9677.4034448964285</v>
      </c>
      <c r="Q58" s="5">
        <v>21</v>
      </c>
      <c r="R58" s="5">
        <v>2091.8310474663103</v>
      </c>
      <c r="S58" s="5">
        <v>42</v>
      </c>
      <c r="T58" s="5">
        <v>957.42134036361017</v>
      </c>
      <c r="U58" s="5">
        <v>0</v>
      </c>
      <c r="V58" s="5">
        <v>0</v>
      </c>
      <c r="W58" s="117">
        <f t="shared" si="6"/>
        <v>435</v>
      </c>
      <c r="X58" s="117">
        <f t="shared" si="7"/>
        <v>12726.655832726348</v>
      </c>
      <c r="Y58" s="5">
        <v>0</v>
      </c>
      <c r="Z58" s="5">
        <v>0</v>
      </c>
      <c r="AA58" s="5">
        <v>0</v>
      </c>
      <c r="AB58" s="5">
        <v>39.001835502110779</v>
      </c>
      <c r="AC58" s="5">
        <v>554</v>
      </c>
      <c r="AD58" s="5">
        <v>1310.024550717957</v>
      </c>
      <c r="AE58" s="5">
        <v>0</v>
      </c>
      <c r="AF58" s="5">
        <v>0</v>
      </c>
      <c r="AG58" s="5">
        <v>0</v>
      </c>
      <c r="AH58" s="5">
        <v>2581.9825508127233</v>
      </c>
      <c r="AI58" s="5">
        <v>1085</v>
      </c>
      <c r="AJ58" s="5">
        <v>1174.6928213247159</v>
      </c>
      <c r="AK58" s="118">
        <f t="shared" si="70"/>
        <v>1639</v>
      </c>
      <c r="AL58" s="119">
        <f t="shared" si="71"/>
        <v>5105.7017583575071</v>
      </c>
      <c r="AM58" s="117">
        <f t="shared" si="72"/>
        <v>15264</v>
      </c>
      <c r="AN58" s="117">
        <f t="shared" si="73"/>
        <v>25146.400041391385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854.30437196828757</v>
      </c>
      <c r="AW58" s="5">
        <v>1807</v>
      </c>
      <c r="AX58" s="5">
        <v>17484.492794553084</v>
      </c>
      <c r="AY58" s="117">
        <f t="shared" si="8"/>
        <v>1807</v>
      </c>
      <c r="AZ58" s="117">
        <f t="shared" si="9"/>
        <v>18338.79716652137</v>
      </c>
      <c r="BA58" s="117">
        <f t="shared" si="74"/>
        <v>17071</v>
      </c>
      <c r="BB58" s="120">
        <f t="shared" si="75"/>
        <v>43485.197207912759</v>
      </c>
    </row>
    <row r="59" spans="1:54" s="3" customFormat="1" ht="15.75" x14ac:dyDescent="0.25">
      <c r="A59" s="28">
        <v>44</v>
      </c>
      <c r="B59" s="29" t="s">
        <v>73</v>
      </c>
      <c r="C59" s="116">
        <v>0</v>
      </c>
      <c r="D59" s="5">
        <v>0</v>
      </c>
      <c r="E59" s="5">
        <v>4636</v>
      </c>
      <c r="F59" s="5">
        <v>3135.0855646426457</v>
      </c>
      <c r="G59" s="5">
        <v>4636</v>
      </c>
      <c r="H59" s="5">
        <v>3135.0963674851664</v>
      </c>
      <c r="I59" s="5">
        <v>0</v>
      </c>
      <c r="J59" s="5">
        <v>0</v>
      </c>
      <c r="K59" s="5">
        <v>5380</v>
      </c>
      <c r="L59" s="5">
        <v>3965.3619236574186</v>
      </c>
      <c r="M59" s="117">
        <f t="shared" si="4"/>
        <v>10016</v>
      </c>
      <c r="N59" s="117">
        <f t="shared" si="5"/>
        <v>7100.4474883000639</v>
      </c>
      <c r="O59" s="5">
        <v>966</v>
      </c>
      <c r="P59" s="5">
        <v>11387.917040489649</v>
      </c>
      <c r="Q59" s="5">
        <v>103</v>
      </c>
      <c r="R59" s="5">
        <v>5027.6326417591235</v>
      </c>
      <c r="S59" s="5">
        <v>12</v>
      </c>
      <c r="T59" s="5">
        <v>506.95383901394172</v>
      </c>
      <c r="U59" s="5">
        <v>0</v>
      </c>
      <c r="V59" s="5">
        <v>0</v>
      </c>
      <c r="W59" s="117">
        <f t="shared" si="6"/>
        <v>1081</v>
      </c>
      <c r="X59" s="117">
        <f t="shared" si="7"/>
        <v>16922.503521262715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27254.014129503143</v>
      </c>
      <c r="AE59" s="5">
        <v>111</v>
      </c>
      <c r="AF59" s="5">
        <v>4139.0432354207414</v>
      </c>
      <c r="AG59" s="5">
        <v>0</v>
      </c>
      <c r="AH59" s="5">
        <v>87.838726608422959</v>
      </c>
      <c r="AI59" s="5">
        <v>163</v>
      </c>
      <c r="AJ59" s="5">
        <v>12.291492750353399</v>
      </c>
      <c r="AK59" s="118">
        <f t="shared" si="70"/>
        <v>274</v>
      </c>
      <c r="AL59" s="119">
        <f t="shared" si="71"/>
        <v>31493.187584282659</v>
      </c>
      <c r="AM59" s="117">
        <f t="shared" si="72"/>
        <v>11371</v>
      </c>
      <c r="AN59" s="117">
        <f t="shared" si="73"/>
        <v>55516.138593845433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261</v>
      </c>
      <c r="AV59" s="5">
        <v>5788.2810835879591</v>
      </c>
      <c r="AW59" s="5">
        <v>2034</v>
      </c>
      <c r="AX59" s="5">
        <v>1542.6265427238166</v>
      </c>
      <c r="AY59" s="117">
        <f t="shared" si="8"/>
        <v>2295</v>
      </c>
      <c r="AZ59" s="117">
        <f t="shared" si="9"/>
        <v>7330.9076263117759</v>
      </c>
      <c r="BA59" s="117">
        <f t="shared" si="74"/>
        <v>13666</v>
      </c>
      <c r="BB59" s="120">
        <f t="shared" si="75"/>
        <v>62847.046220157208</v>
      </c>
    </row>
    <row r="60" spans="1:54" s="3" customFormat="1" ht="15.75" x14ac:dyDescent="0.25">
      <c r="A60" s="28">
        <v>45</v>
      </c>
      <c r="B60" s="29" t="s">
        <v>74</v>
      </c>
      <c r="C60" s="116">
        <v>0</v>
      </c>
      <c r="D60" s="5">
        <v>0</v>
      </c>
      <c r="E60" s="5">
        <v>4303</v>
      </c>
      <c r="F60" s="5">
        <v>3113.240060582048</v>
      </c>
      <c r="G60" s="5">
        <v>4303</v>
      </c>
      <c r="H60" s="5">
        <v>3113.2320855528178</v>
      </c>
      <c r="I60" s="5">
        <v>0</v>
      </c>
      <c r="J60" s="5">
        <v>0</v>
      </c>
      <c r="K60" s="5">
        <v>0</v>
      </c>
      <c r="L60" s="5">
        <v>0</v>
      </c>
      <c r="M60" s="117">
        <f t="shared" si="4"/>
        <v>4303</v>
      </c>
      <c r="N60" s="117">
        <f t="shared" si="5"/>
        <v>3113.240060582048</v>
      </c>
      <c r="O60" s="5">
        <v>1234</v>
      </c>
      <c r="P60" s="5">
        <v>836.18824898867922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117">
        <f t="shared" si="6"/>
        <v>1234</v>
      </c>
      <c r="X60" s="117">
        <f t="shared" si="7"/>
        <v>836.18824898867922</v>
      </c>
      <c r="Y60" s="5">
        <v>0</v>
      </c>
      <c r="Z60" s="5">
        <v>0</v>
      </c>
      <c r="AA60" s="5">
        <v>0</v>
      </c>
      <c r="AB60" s="5">
        <v>0</v>
      </c>
      <c r="AC60" s="5">
        <v>2</v>
      </c>
      <c r="AD60" s="5">
        <v>25.948597633908498</v>
      </c>
      <c r="AE60" s="5">
        <v>0</v>
      </c>
      <c r="AF60" s="5">
        <v>0</v>
      </c>
      <c r="AG60" s="5">
        <v>240</v>
      </c>
      <c r="AH60" s="5">
        <v>1080.7367945774374</v>
      </c>
      <c r="AI60" s="5">
        <v>11257</v>
      </c>
      <c r="AJ60" s="5">
        <v>6167.2561047802683</v>
      </c>
      <c r="AK60" s="118">
        <f t="shared" si="70"/>
        <v>11499</v>
      </c>
      <c r="AL60" s="119">
        <f t="shared" si="71"/>
        <v>7273.9414969916143</v>
      </c>
      <c r="AM60" s="117">
        <f t="shared" si="72"/>
        <v>17036</v>
      </c>
      <c r="AN60" s="117">
        <f t="shared" si="73"/>
        <v>11223.369806562341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1</v>
      </c>
      <c r="AV60" s="5">
        <v>8.7466219450696769</v>
      </c>
      <c r="AW60" s="5">
        <v>676</v>
      </c>
      <c r="AX60" s="5">
        <v>4905.5103288009959</v>
      </c>
      <c r="AY60" s="117">
        <f t="shared" si="8"/>
        <v>677</v>
      </c>
      <c r="AZ60" s="117">
        <f t="shared" si="9"/>
        <v>4914.2569507460657</v>
      </c>
      <c r="BA60" s="117">
        <f t="shared" si="74"/>
        <v>17713</v>
      </c>
      <c r="BB60" s="120">
        <f t="shared" si="75"/>
        <v>16137.626757308408</v>
      </c>
    </row>
    <row r="61" spans="1:54" s="3" customFormat="1" ht="16.5" thickBot="1" x14ac:dyDescent="0.3">
      <c r="A61" s="30">
        <v>46</v>
      </c>
      <c r="B61" s="31" t="s">
        <v>75</v>
      </c>
      <c r="C61" s="121">
        <v>0</v>
      </c>
      <c r="D61" s="122">
        <v>0</v>
      </c>
      <c r="E61" s="122">
        <v>44759</v>
      </c>
      <c r="F61" s="122">
        <v>28295.2083755454</v>
      </c>
      <c r="G61" s="122">
        <v>44737</v>
      </c>
      <c r="H61" s="122">
        <v>28275.661830403209</v>
      </c>
      <c r="I61" s="122">
        <v>43</v>
      </c>
      <c r="J61" s="122">
        <v>30.796020509805757</v>
      </c>
      <c r="K61" s="122">
        <v>686</v>
      </c>
      <c r="L61" s="122">
        <v>439.10081632164633</v>
      </c>
      <c r="M61" s="123">
        <f t="shared" si="4"/>
        <v>45488</v>
      </c>
      <c r="N61" s="123">
        <f t="shared" si="5"/>
        <v>28765.105212376853</v>
      </c>
      <c r="O61" s="122">
        <v>1878</v>
      </c>
      <c r="P61" s="122">
        <v>6765.4019265797378</v>
      </c>
      <c r="Q61" s="122">
        <v>14</v>
      </c>
      <c r="R61" s="122">
        <v>462.3773520096837</v>
      </c>
      <c r="S61" s="122">
        <v>1</v>
      </c>
      <c r="T61" s="122">
        <v>40.556307121115331</v>
      </c>
      <c r="U61" s="122">
        <v>0</v>
      </c>
      <c r="V61" s="122">
        <v>0</v>
      </c>
      <c r="W61" s="123">
        <f t="shared" si="6"/>
        <v>1893</v>
      </c>
      <c r="X61" s="123">
        <f t="shared" si="7"/>
        <v>7268.3355857105371</v>
      </c>
      <c r="Y61" s="122">
        <v>0</v>
      </c>
      <c r="Z61" s="122">
        <v>0</v>
      </c>
      <c r="AA61" s="122">
        <v>0</v>
      </c>
      <c r="AB61" s="122">
        <v>0</v>
      </c>
      <c r="AC61" s="122">
        <v>0</v>
      </c>
      <c r="AD61" s="122">
        <v>0</v>
      </c>
      <c r="AE61" s="122">
        <v>0</v>
      </c>
      <c r="AF61" s="122">
        <v>0</v>
      </c>
      <c r="AG61" s="122">
        <v>162</v>
      </c>
      <c r="AH61" s="122">
        <v>990.46927467969158</v>
      </c>
      <c r="AI61" s="122">
        <v>860</v>
      </c>
      <c r="AJ61" s="122">
        <v>242.6006146785719</v>
      </c>
      <c r="AK61" s="124">
        <f t="shared" si="70"/>
        <v>1022</v>
      </c>
      <c r="AL61" s="125">
        <f t="shared" si="71"/>
        <v>1233.0698893582635</v>
      </c>
      <c r="AM61" s="123">
        <f t="shared" si="72"/>
        <v>48403</v>
      </c>
      <c r="AN61" s="123">
        <f t="shared" si="73"/>
        <v>37266.510687445654</v>
      </c>
      <c r="AO61" s="122">
        <v>0</v>
      </c>
      <c r="AP61" s="122">
        <v>0</v>
      </c>
      <c r="AQ61" s="122">
        <v>0</v>
      </c>
      <c r="AR61" s="122">
        <v>0</v>
      </c>
      <c r="AS61" s="122">
        <v>9</v>
      </c>
      <c r="AT61" s="122">
        <v>373.13596539137478</v>
      </c>
      <c r="AU61" s="122">
        <v>207</v>
      </c>
      <c r="AV61" s="122">
        <v>1057.2504913759071</v>
      </c>
      <c r="AW61" s="122">
        <v>940</v>
      </c>
      <c r="AX61" s="122">
        <v>11652.153753934075</v>
      </c>
      <c r="AY61" s="123">
        <f t="shared" si="8"/>
        <v>1156</v>
      </c>
      <c r="AZ61" s="123">
        <f t="shared" si="9"/>
        <v>13082.540210701358</v>
      </c>
      <c r="BA61" s="123">
        <f t="shared" si="74"/>
        <v>49559</v>
      </c>
      <c r="BB61" s="126">
        <f t="shared" si="75"/>
        <v>50349.050898147012</v>
      </c>
    </row>
    <row r="62" spans="1:54" s="2" customFormat="1" ht="19.5" thickBot="1" x14ac:dyDescent="0.35">
      <c r="A62" s="42" t="s">
        <v>37</v>
      </c>
      <c r="B62" s="43"/>
      <c r="C62" s="127">
        <f>SUM(C53:C61)</f>
        <v>505</v>
      </c>
      <c r="D62" s="25">
        <f t="shared" ref="D62:AL62" si="76">SUM(D53:D61)</f>
        <v>3611.9215563872017</v>
      </c>
      <c r="E62" s="25">
        <f t="shared" si="76"/>
        <v>284217</v>
      </c>
      <c r="F62" s="25">
        <f t="shared" si="76"/>
        <v>386668.56815471302</v>
      </c>
      <c r="G62" s="25">
        <f t="shared" si="76"/>
        <v>129136</v>
      </c>
      <c r="H62" s="25">
        <f t="shared" si="76"/>
        <v>100106.54588363584</v>
      </c>
      <c r="I62" s="25">
        <f t="shared" si="76"/>
        <v>112</v>
      </c>
      <c r="J62" s="25">
        <f t="shared" si="76"/>
        <v>32231.376444495119</v>
      </c>
      <c r="K62" s="25">
        <f t="shared" si="76"/>
        <v>6234</v>
      </c>
      <c r="L62" s="25">
        <f t="shared" si="76"/>
        <v>25485.601210510984</v>
      </c>
      <c r="M62" s="25">
        <f t="shared" si="76"/>
        <v>291068</v>
      </c>
      <c r="N62" s="25">
        <f t="shared" si="76"/>
        <v>447997.46736610634</v>
      </c>
      <c r="O62" s="25">
        <f t="shared" si="76"/>
        <v>106311</v>
      </c>
      <c r="P62" s="25">
        <f t="shared" si="76"/>
        <v>745093.2927765958</v>
      </c>
      <c r="Q62" s="25">
        <f t="shared" si="76"/>
        <v>814</v>
      </c>
      <c r="R62" s="25">
        <f t="shared" si="76"/>
        <v>80485.512764696468</v>
      </c>
      <c r="S62" s="25">
        <f t="shared" si="76"/>
        <v>169</v>
      </c>
      <c r="T62" s="25">
        <f t="shared" si="76"/>
        <v>15821.358549186374</v>
      </c>
      <c r="U62" s="25">
        <f t="shared" si="76"/>
        <v>0</v>
      </c>
      <c r="V62" s="25">
        <f t="shared" si="76"/>
        <v>0</v>
      </c>
      <c r="W62" s="25">
        <f t="shared" si="76"/>
        <v>107294</v>
      </c>
      <c r="X62" s="25">
        <f t="shared" si="76"/>
        <v>841400.16409047856</v>
      </c>
      <c r="Y62" s="25">
        <f t="shared" si="76"/>
        <v>0</v>
      </c>
      <c r="Z62" s="25">
        <f t="shared" si="76"/>
        <v>0</v>
      </c>
      <c r="AA62" s="25">
        <f t="shared" si="76"/>
        <v>2</v>
      </c>
      <c r="AB62" s="25">
        <f t="shared" si="76"/>
        <v>4836.1759270773209</v>
      </c>
      <c r="AC62" s="25">
        <f t="shared" si="76"/>
        <v>20204</v>
      </c>
      <c r="AD62" s="25">
        <f t="shared" si="76"/>
        <v>118186.62495618635</v>
      </c>
      <c r="AE62" s="25">
        <f t="shared" si="76"/>
        <v>111</v>
      </c>
      <c r="AF62" s="25">
        <f t="shared" si="76"/>
        <v>4141.6623312624715</v>
      </c>
      <c r="AG62" s="25">
        <f t="shared" si="76"/>
        <v>7363</v>
      </c>
      <c r="AH62" s="25">
        <f t="shared" si="76"/>
        <v>121314.2088068154</v>
      </c>
      <c r="AI62" s="25">
        <f t="shared" si="76"/>
        <v>76414</v>
      </c>
      <c r="AJ62" s="25">
        <f t="shared" si="76"/>
        <v>46300.644817566492</v>
      </c>
      <c r="AK62" s="33">
        <f t="shared" si="76"/>
        <v>104094</v>
      </c>
      <c r="AL62" s="128">
        <f t="shared" si="76"/>
        <v>294779.31683890801</v>
      </c>
      <c r="AM62" s="25">
        <f t="shared" ref="AM62" si="77">SUM(AM53:AM61)</f>
        <v>502456</v>
      </c>
      <c r="AN62" s="25">
        <f t="shared" ref="AN62" si="78">SUM(AN53:AN61)</f>
        <v>1584176.9482954931</v>
      </c>
      <c r="AO62" s="25">
        <f t="shared" ref="AO62" si="79">SUM(AO53:AO61)</f>
        <v>4</v>
      </c>
      <c r="AP62" s="25">
        <f t="shared" ref="AP62" si="80">SUM(AP53:AP61)</f>
        <v>28.005206250000004</v>
      </c>
      <c r="AQ62" s="25">
        <f t="shared" ref="AQ62" si="81">SUM(AQ53:AQ61)</f>
        <v>8</v>
      </c>
      <c r="AR62" s="25">
        <f t="shared" ref="AR62" si="82">SUM(AR53:AR61)</f>
        <v>751.8403133641134</v>
      </c>
      <c r="AS62" s="25">
        <f t="shared" ref="AS62" si="83">SUM(AS53:AS61)</f>
        <v>3361</v>
      </c>
      <c r="AT62" s="25">
        <f t="shared" ref="AT62" si="84">SUM(AT53:AT61)</f>
        <v>40779.476121797808</v>
      </c>
      <c r="AU62" s="25">
        <f t="shared" ref="AU62" si="85">SUM(AU53:AU61)</f>
        <v>47379</v>
      </c>
      <c r="AV62" s="25">
        <f t="shared" ref="AV62:AX62" si="86">SUM(AV53:AV61)</f>
        <v>196277.07353368524</v>
      </c>
      <c r="AW62" s="25">
        <f t="shared" si="86"/>
        <v>188481</v>
      </c>
      <c r="AX62" s="25">
        <f t="shared" si="86"/>
        <v>874043.01401723875</v>
      </c>
      <c r="AY62" s="25">
        <f t="shared" ref="AY62" si="87">SUM(AY53:AY61)</f>
        <v>239233</v>
      </c>
      <c r="AZ62" s="25">
        <f t="shared" ref="AZ62" si="88">SUM(AZ53:AZ61)</f>
        <v>1111879.4091923358</v>
      </c>
      <c r="BA62" s="25">
        <f t="shared" ref="BA62" si="89">SUM(BA53:BA61)</f>
        <v>741689</v>
      </c>
      <c r="BB62" s="129">
        <f t="shared" ref="BB62" si="90">SUM(BB53:BB61)</f>
        <v>2696056.3574878285</v>
      </c>
    </row>
    <row r="63" spans="1:54" s="2" customFormat="1" ht="19.5" thickBot="1" x14ac:dyDescent="0.35">
      <c r="A63" s="42" t="s">
        <v>76</v>
      </c>
      <c r="B63" s="43"/>
      <c r="C63" s="127">
        <f t="shared" ref="C63:L63" si="91">C62+C51+C47+C44+C20</f>
        <v>7886287</v>
      </c>
      <c r="D63" s="25">
        <f t="shared" si="91"/>
        <v>13071500.801296119</v>
      </c>
      <c r="E63" s="25">
        <f t="shared" si="91"/>
        <v>1961595</v>
      </c>
      <c r="F63" s="25">
        <f t="shared" si="91"/>
        <v>3701251.809286424</v>
      </c>
      <c r="G63" s="25">
        <f t="shared" si="91"/>
        <v>957913</v>
      </c>
      <c r="H63" s="25">
        <f t="shared" si="91"/>
        <v>1305063.0956246601</v>
      </c>
      <c r="I63" s="25">
        <f t="shared" si="91"/>
        <v>10383</v>
      </c>
      <c r="J63" s="25">
        <f t="shared" si="91"/>
        <v>296239.15906776121</v>
      </c>
      <c r="K63" s="25">
        <f t="shared" si="91"/>
        <v>112274</v>
      </c>
      <c r="L63" s="25">
        <f t="shared" si="91"/>
        <v>2829684.5661270302</v>
      </c>
      <c r="M63" s="25">
        <f t="shared" ref="M63:BB63" si="92">M20+M44+M47+M51+M62</f>
        <v>9970539</v>
      </c>
      <c r="N63" s="25">
        <f t="shared" si="92"/>
        <v>19898676.335777331</v>
      </c>
      <c r="O63" s="25">
        <f t="shared" si="92"/>
        <v>1330086</v>
      </c>
      <c r="P63" s="25">
        <f t="shared" si="92"/>
        <v>14034924.939992053</v>
      </c>
      <c r="Q63" s="25">
        <f t="shared" si="92"/>
        <v>63786</v>
      </c>
      <c r="R63" s="25">
        <f t="shared" si="92"/>
        <v>8530887.8472026996</v>
      </c>
      <c r="S63" s="25">
        <f t="shared" si="92"/>
        <v>14330</v>
      </c>
      <c r="T63" s="25">
        <f t="shared" si="92"/>
        <v>4002976.6321183112</v>
      </c>
      <c r="U63" s="25">
        <f t="shared" si="92"/>
        <v>72466</v>
      </c>
      <c r="V63" s="25">
        <f t="shared" si="92"/>
        <v>163357.02403475522</v>
      </c>
      <c r="W63" s="25">
        <f t="shared" si="92"/>
        <v>1480668</v>
      </c>
      <c r="X63" s="25">
        <f t="shared" si="92"/>
        <v>26732146.443347819</v>
      </c>
      <c r="Y63" s="25">
        <f t="shared" si="92"/>
        <v>161</v>
      </c>
      <c r="Z63" s="25">
        <f t="shared" si="92"/>
        <v>14897.450333376624</v>
      </c>
      <c r="AA63" s="25">
        <f t="shared" si="92"/>
        <v>28631</v>
      </c>
      <c r="AB63" s="25">
        <f t="shared" si="92"/>
        <v>75272.250069366288</v>
      </c>
      <c r="AC63" s="25">
        <f t="shared" si="92"/>
        <v>211077</v>
      </c>
      <c r="AD63" s="25">
        <f t="shared" si="92"/>
        <v>1280300.5611395263</v>
      </c>
      <c r="AE63" s="25">
        <f t="shared" si="92"/>
        <v>320</v>
      </c>
      <c r="AF63" s="25">
        <f t="shared" si="92"/>
        <v>54743.952834922369</v>
      </c>
      <c r="AG63" s="25">
        <f t="shared" si="92"/>
        <v>104882</v>
      </c>
      <c r="AH63" s="25">
        <f t="shared" si="92"/>
        <v>351460.79975243943</v>
      </c>
      <c r="AI63" s="25">
        <f t="shared" si="92"/>
        <v>224929</v>
      </c>
      <c r="AJ63" s="25">
        <f t="shared" si="92"/>
        <v>288012.0709153738</v>
      </c>
      <c r="AK63" s="33">
        <f t="shared" si="92"/>
        <v>570000</v>
      </c>
      <c r="AL63" s="128">
        <f t="shared" si="92"/>
        <v>2064687.0850450052</v>
      </c>
      <c r="AM63" s="25">
        <f t="shared" si="92"/>
        <v>12021207</v>
      </c>
      <c r="AN63" s="25">
        <f t="shared" si="92"/>
        <v>48695509.864170164</v>
      </c>
      <c r="AO63" s="25">
        <f t="shared" si="92"/>
        <v>22263</v>
      </c>
      <c r="AP63" s="25">
        <f t="shared" si="92"/>
        <v>1545185.4039999999</v>
      </c>
      <c r="AQ63" s="25">
        <f t="shared" si="92"/>
        <v>6520</v>
      </c>
      <c r="AR63" s="25">
        <f t="shared" si="92"/>
        <v>83932.828000000009</v>
      </c>
      <c r="AS63" s="25">
        <f t="shared" si="92"/>
        <v>144191</v>
      </c>
      <c r="AT63" s="25">
        <f t="shared" si="92"/>
        <v>3346288.4559999988</v>
      </c>
      <c r="AU63" s="25">
        <f t="shared" si="92"/>
        <v>656936</v>
      </c>
      <c r="AV63" s="25">
        <f t="shared" si="92"/>
        <v>3135960.757999999</v>
      </c>
      <c r="AW63" s="25">
        <f t="shared" si="92"/>
        <v>3463831</v>
      </c>
      <c r="AX63" s="25">
        <f t="shared" si="92"/>
        <v>24768164.959999993</v>
      </c>
      <c r="AY63" s="25">
        <f t="shared" si="92"/>
        <v>4293741</v>
      </c>
      <c r="AZ63" s="25">
        <f t="shared" si="92"/>
        <v>32879532.405999992</v>
      </c>
      <c r="BA63" s="25">
        <f t="shared" si="92"/>
        <v>16314948</v>
      </c>
      <c r="BB63" s="129">
        <f t="shared" si="92"/>
        <v>81575042.270170167</v>
      </c>
    </row>
    <row r="65" spans="30:48" x14ac:dyDescent="0.25">
      <c r="AD65" s="4"/>
      <c r="AV65" s="4"/>
    </row>
    <row r="66" spans="30:48" x14ac:dyDescent="0.25">
      <c r="AD66" s="4"/>
      <c r="AV66" s="4"/>
    </row>
    <row r="67" spans="30:48" x14ac:dyDescent="0.25">
      <c r="AD67" s="4"/>
      <c r="AV67" s="4"/>
    </row>
    <row r="68" spans="30:48" x14ac:dyDescent="0.25">
      <c r="AD68" s="4"/>
      <c r="AV68" s="4"/>
    </row>
    <row r="69" spans="30:48" x14ac:dyDescent="0.25">
      <c r="AD69" s="4"/>
      <c r="AV69" s="4"/>
    </row>
    <row r="70" spans="30:48" x14ac:dyDescent="0.25">
      <c r="AD70" s="4"/>
      <c r="AV70" s="4"/>
    </row>
    <row r="71" spans="30:48" x14ac:dyDescent="0.25">
      <c r="AD71" s="4"/>
      <c r="AV71" s="4"/>
    </row>
    <row r="72" spans="30:48" x14ac:dyDescent="0.25">
      <c r="AD72" s="4"/>
      <c r="AV72" s="4"/>
    </row>
    <row r="73" spans="30:48" x14ac:dyDescent="0.25">
      <c r="AD73" s="4"/>
      <c r="AV73" s="4"/>
    </row>
    <row r="74" spans="30:48" x14ac:dyDescent="0.25">
      <c r="AD74" s="4"/>
      <c r="AV74" s="4"/>
    </row>
    <row r="75" spans="30:48" x14ac:dyDescent="0.25">
      <c r="AV75" s="4"/>
    </row>
    <row r="76" spans="30:48" x14ac:dyDescent="0.25">
      <c r="AV76" s="4"/>
    </row>
    <row r="77" spans="30:48" x14ac:dyDescent="0.25">
      <c r="AV77" s="4"/>
    </row>
    <row r="78" spans="30:48" x14ac:dyDescent="0.25">
      <c r="AV78" s="4"/>
    </row>
  </sheetData>
  <mergeCells count="47">
    <mergeCell ref="AI4:AJ5"/>
    <mergeCell ref="AK4:AL5"/>
    <mergeCell ref="AM3:AN5"/>
    <mergeCell ref="AO3:AZ3"/>
    <mergeCell ref="Q4:R5"/>
    <mergeCell ref="S4:T5"/>
    <mergeCell ref="U4:V5"/>
    <mergeCell ref="AG4:AH5"/>
    <mergeCell ref="BA3:BB5"/>
    <mergeCell ref="AO4:AP5"/>
    <mergeCell ref="AQ4:AR5"/>
    <mergeCell ref="AS4:AT5"/>
    <mergeCell ref="AU4:AV5"/>
    <mergeCell ref="AW4:AX5"/>
    <mergeCell ref="AY4:AZ5"/>
    <mergeCell ref="O3:X3"/>
    <mergeCell ref="C3:N3"/>
    <mergeCell ref="Y3:AL3"/>
    <mergeCell ref="A7:B7"/>
    <mergeCell ref="A20:B20"/>
    <mergeCell ref="W4:X5"/>
    <mergeCell ref="Y4:Z5"/>
    <mergeCell ref="AA4:AB5"/>
    <mergeCell ref="AC4:AD5"/>
    <mergeCell ref="AE4:AF5"/>
    <mergeCell ref="I4:J5"/>
    <mergeCell ref="K4:L5"/>
    <mergeCell ref="M4:N5"/>
    <mergeCell ref="O4:P5"/>
    <mergeCell ref="C5:D5"/>
    <mergeCell ref="E5:F5"/>
    <mergeCell ref="A63:B63"/>
    <mergeCell ref="A2:G2"/>
    <mergeCell ref="A21:B21"/>
    <mergeCell ref="A44:B44"/>
    <mergeCell ref="A45:B45"/>
    <mergeCell ref="A47:B47"/>
    <mergeCell ref="A48:B48"/>
    <mergeCell ref="A4:A6"/>
    <mergeCell ref="B4:B6"/>
    <mergeCell ref="C4:F4"/>
    <mergeCell ref="G4:H5"/>
    <mergeCell ref="A1:G1"/>
    <mergeCell ref="A3:B3"/>
    <mergeCell ref="A51:B51"/>
    <mergeCell ref="A52:B52"/>
    <mergeCell ref="A62:B62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2026-05-26T06:25:21Z</dcterms:created>
  <dcterms:modified xsi:type="dcterms:W3CDTF">2026-06-16T06:01:20Z</dcterms:modified>
</cp:coreProperties>
</file>